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32" activeTab="1"/>
  </bookViews>
  <sheets>
    <sheet name="附件1" sheetId="20" r:id="rId1"/>
    <sheet name="附件2" sheetId="21" r:id="rId2"/>
    <sheet name="附件3" sheetId="2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1" hidden="1">附件2!$A$1:$AP$100</definedName>
    <definedName name="_??????" localSheetId="1">#REF!</definedName>
    <definedName name="_??????">#REF!</definedName>
    <definedName name="___?" localSheetId="1">#REF!</definedName>
    <definedName name="___?">#REF!</definedName>
    <definedName name="_21114" localSheetId="1">#REF!</definedName>
    <definedName name="_21114">#REF!</definedName>
    <definedName name="_Fill" localSheetId="1">#REF!</definedName>
    <definedName name="_Fill">#REF!</definedName>
    <definedName name="_Order1">255</definedName>
    <definedName name="_Order2">255</definedName>
    <definedName name="a" localSheetId="1">#REF!</definedName>
    <definedName name="a">#REF!</definedName>
    <definedName name="aa" localSheetId="1">#REF!</definedName>
    <definedName name="aa">#REF!</definedName>
    <definedName name="as">#N/A</definedName>
    <definedName name="cost" localSheetId="1">#REF!</definedName>
    <definedName name="cost">#REF!</definedName>
    <definedName name="data" localSheetId="1">#REF!</definedName>
    <definedName name="data">#REF!</definedName>
    <definedName name="Database" localSheetId="1" hidden="1">#REF!</definedName>
    <definedName name="Database" hidden="1">#REF!</definedName>
    <definedName name="database2" localSheetId="1">#REF!</definedName>
    <definedName name="database2">#REF!</definedName>
    <definedName name="database3" localSheetId="1">#REF!</definedName>
    <definedName name="database3">#REF!</definedName>
    <definedName name="dss" localSheetId="1">#REF!</definedName>
    <definedName name="dss">#REF!</definedName>
    <definedName name="E206." localSheetId="1">#REF!</definedName>
    <definedName name="E206.">#REF!</definedName>
    <definedName name="eee" localSheetId="1">#REF!</definedName>
    <definedName name="eee">#REF!</definedName>
    <definedName name="eve" localSheetId="1">#REF!</definedName>
    <definedName name="eve">#REF!</definedName>
    <definedName name="fff" localSheetId="1">#REF!</definedName>
    <definedName name="fff">#REF!</definedName>
    <definedName name="gxxe2003">'[1]P1012001'!$A$6:$E$117</definedName>
    <definedName name="gxxe20032">'[1]P1012001'!$A$6:$E$117</definedName>
    <definedName name="hhhh" localSheetId="1">#REF!</definedName>
    <definedName name="hhhh">#REF!</definedName>
    <definedName name="HWSheet">1</definedName>
    <definedName name="kkkk" localSheetId="1">#REF!</definedName>
    <definedName name="kkkk">#REF!</definedName>
    <definedName name="Module.Prix_SMC">#N/A</definedName>
    <definedName name="PRCGAAP" localSheetId="1">#REF!</definedName>
    <definedName name="PRCGAAP">#REF!</definedName>
    <definedName name="PRCGAAP2" localSheetId="1">#REF!</definedName>
    <definedName name="PRCGAAP2">#REF!</definedName>
    <definedName name="_xlnm.Print_Area" localSheetId="0">附件1!$A$1:$I$61</definedName>
    <definedName name="_xlnm.Print_Area" localSheetId="1">附件2!$A$1:$AO$100</definedName>
    <definedName name="Print_Area_MI" localSheetId="1">#REF!</definedName>
    <definedName name="Print_Area_MI">#REF!</definedName>
    <definedName name="_xlnm.Print_Titles" localSheetId="0">附件1!$2:$5</definedName>
    <definedName name="_xlnm.Print_Titles" localSheetId="1">附件2!$2:$4</definedName>
    <definedName name="rrrr" localSheetId="1">#REF!</definedName>
    <definedName name="rrrr">#REF!</definedName>
    <definedName name="s" localSheetId="1">#REF!</definedName>
    <definedName name="s">#REF!</definedName>
    <definedName name="sfeggsafasfas" localSheetId="1">#REF!</definedName>
    <definedName name="sfeggsafasfas">#REF!</definedName>
    <definedName name="ss" localSheetId="1">#REF!</definedName>
    <definedName name="ss">#REF!</definedName>
    <definedName name="ttt" localSheetId="1">#REF!</definedName>
    <definedName name="ttt">#REF!</definedName>
    <definedName name="tttt" localSheetId="1">#REF!</definedName>
    <definedName name="tttt">#REF!</definedName>
    <definedName name="UFPcy" localSheetId="1">#REF!</definedName>
    <definedName name="UFPcy">#REF!</definedName>
    <definedName name="UFPkcsp" localSheetId="1">#REF!</definedName>
    <definedName name="UFPkcsp">#REF!</definedName>
    <definedName name="UFPrn20031228144214" localSheetId="1">[2]主营业务成本明细表!#REF!</definedName>
    <definedName name="UFPrn20031228144214">[2]主营业务成本明细表!#REF!</definedName>
    <definedName name="UFPyt" localSheetId="1">#REF!</definedName>
    <definedName name="UFPyt">#REF!</definedName>
    <definedName name="Work_Program_By_Area_List" localSheetId="1">#REF!</definedName>
    <definedName name="Work_Program_By_Area_List">#REF!</definedName>
    <definedName name="www" localSheetId="1">#REF!</definedName>
    <definedName name="www">#REF!</definedName>
    <definedName name="yyyy" localSheetId="1">#REF!</definedName>
    <definedName name="yyyy">#REF!</definedName>
    <definedName name="本级标准收入2004年">[3]本年收入合计!$E$4:$E$184</definedName>
    <definedName name="拨款汇总_合计" localSheetId="1">SUM(#REF!)</definedName>
    <definedName name="拨款汇总_合计">SUM(#REF!)</definedName>
    <definedName name="财力" localSheetId="1">#REF!</definedName>
    <definedName name="财力">#REF!</definedName>
    <definedName name="财政供养人员增幅2004年">[4]财政供养人员增幅!$E$6</definedName>
    <definedName name="财政供养人员增幅2004年分县">[4]财政供养人员增幅!$E$4:$E$184</definedName>
    <definedName name="村级标准支出">[5]村级支出!$E$4:$E$184</definedName>
    <definedName name="大多数">[6]Sheet2!$A$15</definedName>
    <definedName name="大幅度" localSheetId="1">#REF!</definedName>
    <definedName name="大幅度">#REF!</definedName>
    <definedName name="地区名称" localSheetId="1">#REF!</definedName>
    <definedName name="地区名称">#REF!</definedName>
    <definedName name="第二产业分县2003年">[7]GDP!$G$4:$G$184</definedName>
    <definedName name="第二产业合计2003年">[7]GDP!$G$4</definedName>
    <definedName name="第三产业分县2003年">[7]GDP!$H$4:$H$184</definedName>
    <definedName name="第三产业合计2003年">[7]GDP!$H$4</definedName>
    <definedName name="耕地占用税分县2003年">[8]一般预算收入!$U$4:$U$184</definedName>
    <definedName name="耕地占用税合计2003年">[8]一般预算收入!$U$4</definedName>
    <definedName name="工商税收2004年">[9]工商税收!$S$4:$S$184</definedName>
    <definedName name="工商税收合计2004年">[9]工商税收!$S$4</definedName>
    <definedName name="公检法司部门编制数">[10]公检法司编制!$E$4:$E$184</definedName>
    <definedName name="公用标准支出">[11]合计!$E$4:$E$184</definedName>
    <definedName name="行政管理部门编制数">[10]行政编制!$E$4:$E$184</definedName>
    <definedName name="合计" localSheetId="1">#REF!</definedName>
    <definedName name="合计">#REF!</definedName>
    <definedName name="汇率" localSheetId="1">#REF!</definedName>
    <definedName name="汇率">#REF!</definedName>
    <definedName name="科目编码">[12]编码!$A$2:$A$145</definedName>
    <definedName name="年初短期投资" localSheetId="1">#REF!</definedName>
    <definedName name="年初短期投资">#REF!</definedName>
    <definedName name="年初货币资金" localSheetId="1">#REF!</definedName>
    <definedName name="年初货币资金">#REF!</definedName>
    <definedName name="年初应收票据" localSheetId="1">#REF!</definedName>
    <definedName name="年初应收票据">#REF!</definedName>
    <definedName name="农业人口2003年">[13]农业人口!$E$4:$E$184</definedName>
    <definedName name="农业税分县2003年">[8]一般预算收入!$S$4:$S$184</definedName>
    <definedName name="农业税合计2003年">[8]一般预算收入!$S$4</definedName>
    <definedName name="农业特产税分县2003年">[8]一般预算收入!$T$4:$T$184</definedName>
    <definedName name="农业特产税合计2003年">[8]一般预算收入!$T$4</definedName>
    <definedName name="农业用地面积">[14]农业用地!$E$4:$E$184</definedName>
    <definedName name="契税分县2003年">[8]一般预算收入!$V$4:$V$184</definedName>
    <definedName name="契税合计2003年">[8]一般预算收入!$V$4</definedName>
    <definedName name="全额差额比例" localSheetId="1">#REF!</definedName>
    <definedName name="全额差额比例">#REF!</definedName>
    <definedName name="人员标准支出">[15]人员支出!$E$4:$E$184</definedName>
    <definedName name="生产列1" localSheetId="1">#REF!</definedName>
    <definedName name="生产列1">#REF!</definedName>
    <definedName name="生产列11" localSheetId="1">#REF!</definedName>
    <definedName name="生产列11">#REF!</definedName>
    <definedName name="生产列15" localSheetId="1">#REF!</definedName>
    <definedName name="生产列15">#REF!</definedName>
    <definedName name="生产列16" localSheetId="1">#REF!</definedName>
    <definedName name="生产列16">#REF!</definedName>
    <definedName name="生产列17" localSheetId="1">#REF!</definedName>
    <definedName name="生产列17">#REF!</definedName>
    <definedName name="生产列19" localSheetId="1">#REF!</definedName>
    <definedName name="生产列19">#REF!</definedName>
    <definedName name="生产列2" localSheetId="1">#REF!</definedName>
    <definedName name="生产列2">#REF!</definedName>
    <definedName name="生产列20" localSheetId="1">#REF!</definedName>
    <definedName name="生产列20">#REF!</definedName>
    <definedName name="生产列3" localSheetId="1">#REF!</definedName>
    <definedName name="生产列3">#REF!</definedName>
    <definedName name="生产列4" localSheetId="1">#REF!</definedName>
    <definedName name="生产列4">#REF!</definedName>
    <definedName name="生产列5" localSheetId="1">#REF!</definedName>
    <definedName name="生产列5">#REF!</definedName>
    <definedName name="生产列6" localSheetId="1">#REF!</definedName>
    <definedName name="生产列6">#REF!</definedName>
    <definedName name="生产列7" localSheetId="1">#REF!</definedName>
    <definedName name="生产列7">#REF!</definedName>
    <definedName name="生产列8" localSheetId="1">#REF!</definedName>
    <definedName name="生产列8">#REF!</definedName>
    <definedName name="生产列9" localSheetId="1">#REF!</definedName>
    <definedName name="生产列9">#REF!</definedName>
    <definedName name="生产期" localSheetId="1">#REF!</definedName>
    <definedName name="生产期">#REF!</definedName>
    <definedName name="生产期1" localSheetId="1">#REF!</definedName>
    <definedName name="生产期1">#REF!</definedName>
    <definedName name="生产期11" localSheetId="1">#REF!</definedName>
    <definedName name="生产期11">#REF!</definedName>
    <definedName name="生产期123" localSheetId="1">#REF!</definedName>
    <definedName name="生产期123">#REF!</definedName>
    <definedName name="生产期15" localSheetId="1">#REF!</definedName>
    <definedName name="生产期15">#REF!</definedName>
    <definedName name="生产期16" localSheetId="1">#REF!</definedName>
    <definedName name="生产期16">#REF!</definedName>
    <definedName name="生产期17" localSheetId="1">#REF!</definedName>
    <definedName name="生产期17">#REF!</definedName>
    <definedName name="生产期19" localSheetId="1">#REF!</definedName>
    <definedName name="生产期19">#REF!</definedName>
    <definedName name="生产期2" localSheetId="1">#REF!</definedName>
    <definedName name="生产期2">#REF!</definedName>
    <definedName name="生产期20" localSheetId="1">#REF!</definedName>
    <definedName name="生产期20">#REF!</definedName>
    <definedName name="生产期3" localSheetId="1">#REF!</definedName>
    <definedName name="生产期3">#REF!</definedName>
    <definedName name="生产期4" localSheetId="1">#REF!</definedName>
    <definedName name="生产期4">#REF!</definedName>
    <definedName name="生产期5" localSheetId="1">#REF!</definedName>
    <definedName name="生产期5">#REF!</definedName>
    <definedName name="生产期6" localSheetId="1">#REF!</definedName>
    <definedName name="生产期6">#REF!</definedName>
    <definedName name="生产期7" localSheetId="1">#REF!</definedName>
    <definedName name="生产期7">#REF!</definedName>
    <definedName name="生产期8" localSheetId="1">#REF!</definedName>
    <definedName name="生产期8">#REF!</definedName>
    <definedName name="生产期9" localSheetId="1">#REF!</definedName>
    <definedName name="生产期9">#REF!</definedName>
    <definedName name="事业发展支出">[16]事业发展!$E$4:$E$184</definedName>
    <definedName name="是" localSheetId="1">#REF!</definedName>
    <definedName name="是">#REF!</definedName>
    <definedName name="位次d" localSheetId="1">#REF!</definedName>
    <definedName name="位次d">#REF!</definedName>
    <definedName name="乡镇个数">[17]行政区划!$D$6:$D$184</definedName>
    <definedName name="性别">[18]基础编码!$H$2:$H$3</definedName>
    <definedName name="学历">[18]基础编码!$S$2:$S$9</definedName>
    <definedName name="一般预算收入2002年">'[19]2002年一般预算收入'!$AC$4:$AC$184</definedName>
    <definedName name="一般预算收入2003年">[8]一般预算收入!$AD$4:$AD$184</definedName>
    <definedName name="一般预算收入合计2003年">[8]一般预算收入!$AC$4</definedName>
    <definedName name="支出">'[20]P1012001'!$A$6:$E$117</definedName>
    <definedName name="职务级别">[21]行政机构人员信息!$K$5</definedName>
    <definedName name="中国" localSheetId="1">#REF!</definedName>
    <definedName name="中国">#REF!</definedName>
    <definedName name="中小学生人数2003年">[22]中小学生!$E$4:$E$184</definedName>
    <definedName name="总人口2003年">[23]总人口!$E$4:$E$184</definedName>
    <definedName name="전" localSheetId="1">#REF!</definedName>
    <definedName name="전">#REF!</definedName>
    <definedName name="주택사업본부" localSheetId="1">#REF!</definedName>
    <definedName name="주택사업본부">#REF!</definedName>
    <definedName name="철구사업본부" localSheetId="1">#REF!</definedName>
    <definedName name="철구사업본부">#REF!</definedName>
  </definedNames>
  <calcPr calcId="144525"/>
</workbook>
</file>

<file path=xl/sharedStrings.xml><?xml version="1.0" encoding="utf-8"?>
<sst xmlns="http://schemas.openxmlformats.org/spreadsheetml/2006/main" count="632" uniqueCount="394">
  <si>
    <t>附件1</t>
  </si>
  <si>
    <r>
      <rPr>
        <sz val="18"/>
        <rFont val="方正小标宋简体"/>
        <charset val="134"/>
      </rPr>
      <t xml:space="preserve"> </t>
    </r>
    <r>
      <rPr>
        <u/>
        <sz val="18"/>
        <rFont val="方正小标宋简体"/>
        <charset val="134"/>
      </rPr>
      <t xml:space="preserve">    临夏    </t>
    </r>
    <r>
      <rPr>
        <sz val="18"/>
        <rFont val="方正小标宋简体"/>
        <charset val="134"/>
      </rPr>
      <t>市统筹整合资金计划表（与整合方案一致）</t>
    </r>
  </si>
  <si>
    <t>单位：万元</t>
  </si>
  <si>
    <t>序号</t>
  </si>
  <si>
    <t>财政资金名称</t>
  </si>
  <si>
    <t>纳入统筹整合资金的总规模</t>
  </si>
  <si>
    <t>计划整合
规模</t>
  </si>
  <si>
    <t>占比</t>
  </si>
  <si>
    <t>资金规模</t>
  </si>
  <si>
    <t>对应文号</t>
  </si>
  <si>
    <t>合计</t>
  </si>
  <si>
    <t>中央财政合计</t>
  </si>
  <si>
    <t>中央财政衔接推进乡村振兴补助资金</t>
  </si>
  <si>
    <t>甘财振兴[2022]21号</t>
  </si>
  <si>
    <t>水利发展资金</t>
  </si>
  <si>
    <t>甘财农[2022]111号</t>
  </si>
  <si>
    <t>农业生产发展资金</t>
  </si>
  <si>
    <t>总规模(A,包含该项资金的全部支出方向)</t>
  </si>
  <si>
    <t>甘财农[2022]102号</t>
  </si>
  <si>
    <t>其中（B）:</t>
  </si>
  <si>
    <t>★耕地地力保护补贴(B1)</t>
  </si>
  <si>
    <t>★农机购置补贴(B2)</t>
  </si>
  <si>
    <t>★支持适度规模经营（农业信贷担保体系建设运营）(B3)</t>
  </si>
  <si>
    <t>★有机肥替代(B4)</t>
  </si>
  <si>
    <t>★农机深耕深松(B5)</t>
  </si>
  <si>
    <t>★良种良法部分(B6)</t>
  </si>
  <si>
    <t>★产业乡村强县示范行动(B7)</t>
  </si>
  <si>
    <t>★现代农业产业园(B8)</t>
  </si>
  <si>
    <t>扣除B后的资金规模（C=A-B）</t>
  </si>
  <si>
    <t>林业改革发展资金</t>
  </si>
  <si>
    <t>甘财资环[2022]92号</t>
  </si>
  <si>
    <t>其中（B）：★森林资源管护和相关试点资金</t>
  </si>
  <si>
    <t>农田建设补助资金</t>
  </si>
  <si>
    <t>农村综合改革转移支付</t>
  </si>
  <si>
    <t>甘财农[2022]99号</t>
  </si>
  <si>
    <t>林业草原生态保护恢复资金（草原生态修复治理补助部分）</t>
  </si>
  <si>
    <t>农村环境整治资金</t>
  </si>
  <si>
    <t>车辆购置税收入补助地方用于一般公路建设项目资金（支持农村公路部分）</t>
  </si>
  <si>
    <t>农村危房改造补助资金（农村危房改造部分）</t>
  </si>
  <si>
    <t>甘财综[2022]56号</t>
  </si>
  <si>
    <t>中央专项彩票公益金支持欠发达革命老区乡村振兴资金</t>
  </si>
  <si>
    <t>常规产粮大县奖励资金</t>
  </si>
  <si>
    <t>生猪（牛羊）调出大县奖励资金（省级统筹部分）</t>
  </si>
  <si>
    <t>农业资源及生态保护补助资金（对农民的直接补贴、东北黑土地保护及保护性耕作、畜禽粪污资源化利用、轮作休耕、长江禁捕除外）</t>
  </si>
  <si>
    <t>旅游发展基金</t>
  </si>
  <si>
    <t>中央预算内投资用于“三农”建设部分（不包括国家水网骨干工程、饮水安全保障工程、气象基础设施、农村电网巩固提升工程、生态保护和修复方面的支出）</t>
  </si>
  <si>
    <t>小  计</t>
  </si>
  <si>
    <t>①</t>
  </si>
  <si>
    <t>②</t>
  </si>
  <si>
    <t>③</t>
  </si>
  <si>
    <t>④</t>
  </si>
  <si>
    <t>⑤</t>
  </si>
  <si>
    <t>⑥</t>
  </si>
  <si>
    <t>二</t>
  </si>
  <si>
    <t>省级财政资金小计</t>
  </si>
  <si>
    <t>省级财政衔接推进乡村振兴补助资金</t>
  </si>
  <si>
    <t>甘财振兴[2022]22号</t>
  </si>
  <si>
    <t>“两州一市”省级资金</t>
  </si>
  <si>
    <t>少数民族发展省级资金</t>
  </si>
  <si>
    <t>以工代赈省级资金</t>
  </si>
  <si>
    <t>省级水利发展资金</t>
  </si>
  <si>
    <t>甘财农[2022]120号
甘财农[2023]9号</t>
  </si>
  <si>
    <t>农田建设补助专项资金</t>
  </si>
  <si>
    <t>农村综合改革专项补助资金</t>
  </si>
  <si>
    <t>耕地质量保护与提升补助资金</t>
  </si>
  <si>
    <t>林业草原资源保护与发展专项资金（①防沙治沙②林业草原科技创新与合作）</t>
  </si>
  <si>
    <t>草原生态修复治理资金</t>
  </si>
  <si>
    <t>土地整治等补助资金</t>
  </si>
  <si>
    <t>农村危房改造省级资金</t>
  </si>
  <si>
    <t>三</t>
  </si>
  <si>
    <t>市级财政资金小计</t>
  </si>
  <si>
    <t>市级财政衔接推进乡村振兴补助资金</t>
  </si>
  <si>
    <t>临州财农[2023]7号</t>
  </si>
  <si>
    <t>…     …</t>
  </si>
  <si>
    <t>四</t>
  </si>
  <si>
    <t>县级财政资金小计</t>
  </si>
  <si>
    <t>县级财政衔接推进乡村振兴补助资金</t>
  </si>
  <si>
    <t>说明：★不予整合</t>
  </si>
  <si>
    <t>附件2</t>
  </si>
  <si>
    <t>2023年统筹整合财政涉农资金项目计划表</t>
  </si>
  <si>
    <t>项目名称</t>
  </si>
  <si>
    <t>建设
性质（新建或续建）</t>
  </si>
  <si>
    <t>建设起
止年限</t>
  </si>
  <si>
    <t>建设
地点（以乡镇为单位细化到村）</t>
  </si>
  <si>
    <t>建设内容</t>
  </si>
  <si>
    <t>投资规模及资金来源</t>
  </si>
  <si>
    <t>中央、省级资金来源及文号</t>
  </si>
  <si>
    <t>绩效目标</t>
  </si>
  <si>
    <t>项目主管单位</t>
  </si>
  <si>
    <t>项目实施单位</t>
  </si>
  <si>
    <t>批复
文号</t>
  </si>
  <si>
    <t>备注</t>
  </si>
  <si>
    <t>项目前期资料准备情况（请根据资料情况打√或×）（正式报备删除此项）</t>
  </si>
  <si>
    <t>中央
资金</t>
  </si>
  <si>
    <t>省级
资金</t>
  </si>
  <si>
    <t>市级
资金</t>
  </si>
  <si>
    <t>县级
资金</t>
  </si>
  <si>
    <t>项目效益情况</t>
  </si>
  <si>
    <t>利益联结机制</t>
  </si>
  <si>
    <t>受益
村数
(个)</t>
  </si>
  <si>
    <t>受益户数
(万户)</t>
  </si>
  <si>
    <t>受益人数
(万人)</t>
  </si>
  <si>
    <t>单位名称</t>
  </si>
  <si>
    <t>责任人</t>
  </si>
  <si>
    <t>是否为“三年倍增”行动计划</t>
  </si>
  <si>
    <t>项目前期相关的会议纪要、村两委或村民代表大会留档资料（两上两下）</t>
  </si>
  <si>
    <t>项目的村申报及公示资料</t>
  </si>
  <si>
    <t>项目的乡审核及公示资料</t>
  </si>
  <si>
    <t>项目的县审定及公示资料</t>
  </si>
  <si>
    <t>项目的立项申请、立项批复、立项报告、项目审查意见书及批复</t>
  </si>
  <si>
    <t>资金到位通知书</t>
  </si>
  <si>
    <t>项目启动会议纪要</t>
  </si>
  <si>
    <t>项目启动通知书</t>
  </si>
  <si>
    <t>目标责任书（县乡村振兴局、县财政局、乡村振兴领导小组批复的单位签定）</t>
  </si>
  <si>
    <t>廉政建设承诺书（乡村振兴领导小组批复单位)</t>
  </si>
  <si>
    <t>施工许可证、乡村规划许可证、住建规划部门选址意见、国土部门用地预审意见、建设项目环境影响登记表等）</t>
  </si>
  <si>
    <t>打×项备注说明情况</t>
  </si>
  <si>
    <t>脱贫村</t>
  </si>
  <si>
    <t>其他村</t>
  </si>
  <si>
    <t>小计</t>
  </si>
  <si>
    <t>脱贫户（含监测对象）</t>
  </si>
  <si>
    <t>其他农户</t>
  </si>
  <si>
    <t>脱贫人口人数（含监测对象）</t>
  </si>
  <si>
    <t>其他人口人数</t>
  </si>
  <si>
    <t>合        计</t>
  </si>
  <si>
    <t>一</t>
  </si>
  <si>
    <t>农村产业发展方面</t>
  </si>
  <si>
    <t>（一）种植业</t>
  </si>
  <si>
    <t>1.到户产业项目</t>
  </si>
  <si>
    <t>临夏市2023年“五小”产业小手工发展项目</t>
  </si>
  <si>
    <t>新建</t>
  </si>
  <si>
    <t>2023.1-2023.12</t>
  </si>
  <si>
    <t>折桥镇
城郊镇
枹罕镇
南龙镇</t>
  </si>
  <si>
    <t>1.为2023年全市脱贫户、监测户及其他农户新发展塑料绳编制、笤帚、藏靴等小手工生产的70户脱贫户、监测户及其他农户，每户补助3000元。2.对2020年、2021年全市实施小手工产业的19户农户进行回头看，对其中继续发展并扩大生产的，每户补助3000元。</t>
  </si>
  <si>
    <t>甘财振兴〔2022〕22号</t>
  </si>
  <si>
    <t>鼓励农户通过利用自身条件发展小手工，增加收入，提高农民群众生产生活水平。</t>
  </si>
  <si>
    <t>通过项目实施，可进一步拓宽农户增收渠道，鼓励和引导农户利用自有院落空间及资源资产，发展庭院经济，促进就地就近就业，多渠道增加农民收入。</t>
  </si>
  <si>
    <t>市农业农村局</t>
  </si>
  <si>
    <t>乔培元</t>
  </si>
  <si>
    <t>临市振领组发〔2022〕55号</t>
  </si>
  <si>
    <t>临夏市2023年“五小”产业小作坊发展项目</t>
  </si>
  <si>
    <t>1.为2023年全市四镇脱贫户、监测户及其他农户通过自家庭院新发展的特色小吃、面点、面粉加工、饲料加工、小卖部、快递超市、理发店、杂货店等小作坊生产的952户脱贫户、监测户及其他农户，每户补助3000元；2.对2020年、2021年全市实施小作坊产业的48户农户进行回头看，对其中继续发展并扩大生产的，每户补助3000元。</t>
  </si>
  <si>
    <t>甘财振兴〔2022〕21号</t>
  </si>
  <si>
    <t>鼓励农户通过利用自身庭院发展小作坊，增加收入，提高农民群众生产生活水平。</t>
  </si>
  <si>
    <t>2.现代农业产业园</t>
  </si>
  <si>
    <t>临夏市牡丹产业园项目</t>
  </si>
  <si>
    <t>2023.3-2024.12</t>
  </si>
  <si>
    <t>青寺村</t>
  </si>
  <si>
    <t>建设占地100亩的牡丹科技园一处，其中新建生产性温室19880㎡中的灌溉系统和700㎡的花卉保鲜库设备，项目运营后进一步吸纳已脱贫户务工，实现联农带农。投资形成固定资产归青寺村村集体所有。（总投资22600万元，本次解决1000万元）</t>
  </si>
  <si>
    <t>增加当地投资，改善基础设施条件，加快城市化建设步伐，吸纳当地劳动力，提供就业岗位。</t>
  </si>
  <si>
    <t>项目实施过程中可吸纳周边700个劳动力务工，增加工资性收入；土地流转按照协议1200元/年/亩；运营期提供就业岗位60个，增加农户用工收入1700元/月以上。</t>
  </si>
  <si>
    <t>临夏亿农农牧投资有限公司</t>
  </si>
  <si>
    <t>马少明</t>
  </si>
  <si>
    <t>3.良种繁育基地建设</t>
  </si>
  <si>
    <t>4.绿色标准化种植基地建设</t>
  </si>
  <si>
    <t>5.绿色生产技术推广及科技支撑</t>
  </si>
  <si>
    <t>6.新型经营主体培育</t>
  </si>
  <si>
    <t>临夏市2023年农业产业化龙头企业认定奖补项目</t>
  </si>
  <si>
    <t>枹罕镇
南龙镇
折桥镇
城郊镇</t>
  </si>
  <si>
    <t>按照新认定县级龙头企业5万元/个，州级龙头企业10万元/个，省级龙头企业15万元/个，国家级龙头企业30万元/个的奖励标准，2023年计划新认定县级龙头企业2个，州级龙头企业1个，省级龙头企业1个，国家级龙头企业1个。共计奖励65万元。</t>
  </si>
  <si>
    <t>扶持壮大龙头企业，通过“龙头企业+合作社+农户”的模式，引导更多的农户参与产业发展，增加收入，推进产业振兴。</t>
  </si>
  <si>
    <t>可通过土地流转、入股分红、报价收购等方式跟农户签订协议，土地流转按照1500元/年/亩；入股分红按照6.5%给入股农户分红，对农户种养殖产品以不低于市场价进行收购，带动农户增收。</t>
  </si>
  <si>
    <t>临夏市2023年家庭农场认定奖补项目</t>
  </si>
  <si>
    <t>按照新认定县级家庭农场0.5万元/个，州级家庭农场1万元/个，省级家庭农场2万元/个的奖补标准，2023年计划新认定县级家庭农场3个，州级家庭农场2个，省级家庭农场1个。共计奖补5.5万元。</t>
  </si>
  <si>
    <t>扶持壮大家庭农场，通过家庭农场示范认定，引导更多的农户参与产业发展，有效增加收入，推进产业振兴。</t>
  </si>
  <si>
    <t>通过奖补资金，扩大家庭农场生产经营规模，增加农户经营性收入。</t>
  </si>
  <si>
    <t>7.农产品加工、储藏</t>
  </si>
  <si>
    <t>临夏市树莓产业园农产品保鲜库建设项目</t>
  </si>
  <si>
    <t>大庄村</t>
  </si>
  <si>
    <t>在临夏市千亩树莓产业园园区内修建1座库容为1000吨机械冷藏保鲜库，库长40米库宽25米库高6米，配套制冷、通风等设施设备。投资形成的固定资产归村集体所有。项目运营后进一步吸纳已脱贫户务工，实现联农带农。（项目总投资350万元，采用以奖代补方式，其中企业自筹250万元、财政奖补为100万元）</t>
  </si>
  <si>
    <t>项目实施后，可有效解决农产品保鲜质量、项目建成后有效增加了就业岗位、带动周边群众增加务工收入、提高生活水平、促进经济发展的需要。</t>
  </si>
  <si>
    <t>项目实施过程中可吸纳周边群众务工，增加工资性收入，建设用地通过土地流转按照1500元/年/亩；持续增加农户收入。</t>
  </si>
  <si>
    <t>临夏市山河农业科技有限公司</t>
  </si>
  <si>
    <t>田园牧歌</t>
  </si>
  <si>
    <t>8.品牌培育与产销对接</t>
  </si>
  <si>
    <t>临夏市2023年 农产品“三品一标”认证奖补项目</t>
  </si>
  <si>
    <t>按照新认证新认证绿色农产品2万元/个、新认证有机农产品10万元/个、新认证农产品地理标志15万元/个的奖补标准，2023年计划新认定绿色农产品5个，有机农产品1个。共计奖补20万元。</t>
  </si>
  <si>
    <t>通过农产品“三品一标”认证，提高临夏市农产品知晓度，保障广大人民“舌尖上”的安全，可有效拓展销售渠道，提高农业效益，增加农业收入，带动群众增收，促进产业振兴。</t>
  </si>
  <si>
    <t>提高临夏市农产品品牌效应，增加就业岗位，完善农户产业链，增加农户销售渠道，带动周边群众增收。</t>
  </si>
  <si>
    <t>9.农机具购置补贴&lt;国家农机具购置补贴名录外的农机具&gt;</t>
  </si>
  <si>
    <t>10.林果产业（林改）</t>
  </si>
  <si>
    <t>11.社会化服务体系建设</t>
  </si>
  <si>
    <t>12.农村综合改革（1）-产业发展&lt;含村集体经济等&gt;</t>
  </si>
  <si>
    <t>13.其他</t>
  </si>
  <si>
    <t>(二)养殖业</t>
  </si>
  <si>
    <t>临夏市2023年“五小”产业小家禽发展项目</t>
  </si>
  <si>
    <t>1.为2023年全市四镇脱贫户中利用自家庭院新发展小家禽养殖的300户脱贫户，养殖50只以上的按每只补助10元（上限500只）进行补助；2.对2020年、2021年全市实施小家禽产业的120农户进行回头看，对其中继续发展养殖并扩大生产的，按每只补助10元（上限500只）进行补助。</t>
  </si>
  <si>
    <t>鼓励农户通过利用自身庭院空闲地方发展小家禽养殖，增加收入，提高农民群众生产生活水平。</t>
  </si>
  <si>
    <t>3.饲草产业</t>
  </si>
  <si>
    <t>4.畜禽良种繁育体系建设</t>
  </si>
  <si>
    <t>临夏市2023年能繁母畜养殖奖补项目</t>
  </si>
  <si>
    <t>计划对全市范围内从事能繁母畜养殖的场、户、合作社、企业等各类经营主体按照能繁母牛500元/头，能繁母羊100元/只，能繁母猪100元/只的标准进行奖补。计划奖补能繁母牛6840头，能繁母羊14000只，能繁母猪1000头。</t>
  </si>
  <si>
    <t>通过政策奖补，提高发展产业的积极性，带动农户发展畜牧养殖业，有效增加收入，加快乡村振兴的步伐。</t>
  </si>
  <si>
    <t>通过奖补资金，扩大养殖场、户生产经营规模，奖补合作社、企业通过土地流转、入股分红等方式跟农户签订协议，土地流转按照1200元/年/亩；入股分红按照6.5%给入股农户分红，增加农户财产性收入。</t>
  </si>
  <si>
    <t>5.绿色标准化养殖基地建设</t>
  </si>
  <si>
    <t>6.绿色生产技术推广及科技支撑</t>
  </si>
  <si>
    <t>7.新型经营主体培育</t>
  </si>
  <si>
    <t>8.畜禽交易市场、屠宰加工及冷链体系</t>
  </si>
  <si>
    <t>临夏市肉牛屠宰能力提升项目</t>
  </si>
  <si>
    <t>2023.1-2023.6</t>
  </si>
  <si>
    <t>罗家堡村</t>
  </si>
  <si>
    <t>依据甘肃省现代丝路寒旱农业优势特色产业三年倍增行动计划重点任务要求，计划对临夏市俊林清真肉制品有限责任公司现有屠宰加工生产线进行标准化提升改造，整体更换一条屠宰线吊宰设施，更换电子上牛板，车间分割挡板，更新完善加工分割车间分割机、真空机等必要的设施设备，对消毒室、更衣室、器具室等附属用房进行改造，对屠宰加工车间的6000平方米地面进行翻新上胶等。项目运营后进一步吸纳已脱贫户务工，实现联农带农。（项目计划投资350万元，采用以奖代补的方式，实施企业自筹250万元，财政奖补100万元）</t>
  </si>
  <si>
    <t>项目完成后肉牛年屠宰量达到5万头，建成后可就地增加就业岗位、带动周边肉牛养殖群众通过从事肉牛养殖增加收入、提高生活水平。</t>
  </si>
  <si>
    <t>有利于群众发展生产，可就地增加就业岗位、解决10户已脱贫户就业岗位，持续稳定1183户已脱贫户入股分红发放，带动周边肉羊养殖群众通过从事肉牛养殖，提高群众收入。</t>
  </si>
  <si>
    <t>临夏市肉羊屠宰能力提升项目</t>
  </si>
  <si>
    <t>铜匠庄村</t>
  </si>
  <si>
    <t>依据甘肃省现代丝路寒旱农业优势特色产业三年倍增行动计划重点任务要求，计划在临夏市佳源牧业有限公司现有屠宰加工生产线基础上，新扩建一栋1000平方米的屠宰加工综合车间，综合车间分屠宰间、加工分割间、副产品加工间、冷库等构成，配套建设消毒室、更衣室、休息室、器具室等附属设施，配备必要的屠宰器具设备。项目运营后进一步吸纳已脱贫户务工，实现联农带农。（项目计划投资340万元，采用以奖代补的方式，实施企业自筹240万元，财政奖补100万元）</t>
  </si>
  <si>
    <t>项目完成后肉羊年屠宰量达到30万只。建成后可就地增加就业岗位、带动周边肉羊养殖群众通过从事肉羊养殖增加收入、提高生活水平。</t>
  </si>
  <si>
    <t>有利于群众发展生产，可就地增加就业岗位、解决10户已脱贫户就业岗位，持续稳定732户已脱贫户入股分红发放，带动周边肉羊养殖群众通过从事肉羊养殖，提高群众收入。</t>
  </si>
  <si>
    <t>9.品牌培育与产销对接</t>
  </si>
  <si>
    <t>10.社会化服务体系建设</t>
  </si>
  <si>
    <t>11.农村综合改革②-产业发展&lt;含村集体经济等&gt;</t>
  </si>
  <si>
    <t>12.农机具购置补贴&lt;国家农机具购置补贴名录外的农机具&gt;</t>
  </si>
  <si>
    <t>14.配套基础设施（明确具体产业类型）</t>
  </si>
  <si>
    <t>（三）光伏产业</t>
  </si>
  <si>
    <t>（四）民族特色、地域特色手工业</t>
  </si>
  <si>
    <t>（五）小额信贷贴息</t>
  </si>
  <si>
    <t>临夏市脱贫人口小额信贷2023年贴息</t>
  </si>
  <si>
    <t>计划对临夏市3000户农户，按照基准利率4.65%3年内进行全额贴息。（总投资550万元，本次解决482.6万元）</t>
  </si>
  <si>
    <t xml:space="preserve">
甘财振兴〔2022〕21号
甘财振兴〔2022〕22号临州财农[2023]
7号</t>
  </si>
  <si>
    <t>受益全市35个村3000户13470人。预计每户脱贫户每年带动收益达3500元。</t>
  </si>
  <si>
    <t>金融办</t>
  </si>
  <si>
    <t>马忠华</t>
  </si>
  <si>
    <t>临夏市扶贫人口小额信贷2023年度贴息</t>
  </si>
  <si>
    <t>计划对临夏市352户农户，按照基准利率4.65%3年内进行全额贴息。</t>
  </si>
  <si>
    <t>受益全市35个村352户1720人。预计每户脱贫户每年带动收益达3500元。</t>
  </si>
  <si>
    <t>（六）新型经营主体贷款贴息</t>
  </si>
  <si>
    <t>（七）休闲农业与乡村旅游</t>
  </si>
  <si>
    <t>1.乡村旅游——产业发展</t>
  </si>
  <si>
    <t>临夏市2023年“五小”产业小庭院发展项目</t>
  </si>
  <si>
    <t>1.为2023年全市四镇脱贫户通过自家庭院新发展休闲农业、农家乐的40户脱贫户，每户补助10000元；2.对2020年、2021年全市实施小庭院（农家乐）产业的33户农户进行回头看，对其中继续发展并扩大生产，同时联农带农带动作用明显的，每户补助10000元。</t>
  </si>
  <si>
    <t>鼓励农户通过利用自身条件发展休闲农业、农家乐，增加收入，提高农民群众生产生活水平。</t>
  </si>
  <si>
    <t>2.乡村旅游——配套基础设施</t>
  </si>
  <si>
    <t>临夏市折桥镇2023年大庄村大庄社旅游基础设施改造项目</t>
  </si>
  <si>
    <t>2023.3-2023.11</t>
  </si>
  <si>
    <t>计划对大庄村一至五社进行改造，促进大庄村蔬菜、食用菌种植采摘销售，同时带动村内农家乐乡村旅游庭院经济发展，鼓励农户改建乡村民宿，打造吃住、游玩、采摘一体的综合性乡村旅游产业。包括;同时对村内农户开办的农家乐、民宿、农产品销售点等立面改造13000平方米和必要的乡村旅游附属设施。投资形成固定资产归村集体所有。</t>
  </si>
  <si>
    <t>建成打造乡村旅游产业吃住游玩综合发展，拓宽蔬菜、食用菌销售渠道，同时改善村庄整体乡游设施，项目的实施将统一乡村建设风貌及旅游设施基础，提升民生水平，带动周边农家乐、民宿及农产品销售等经济收入。</t>
  </si>
  <si>
    <t>项目实施过程中可吸纳周边农户劳动力务工，增加工资性收入，完善旅游基础设施，吸引周边游客，改善生产生活条件，提高游客及周边群众生活水平。</t>
  </si>
  <si>
    <t>市文体广电和旅游局</t>
  </si>
  <si>
    <t>马通</t>
  </si>
  <si>
    <t>折桥镇人民政府</t>
  </si>
  <si>
    <t>白志俊</t>
  </si>
  <si>
    <t>少数民族发展资金380万</t>
  </si>
  <si>
    <t>临夏市折桥镇2023年东冯路沿线苟家村、大庄村段旅游基础设施建设项目</t>
  </si>
  <si>
    <t>苟家村
大庄村</t>
  </si>
  <si>
    <t>临夏市折桥镇苟家村、大庄村公路两边2-3公里旅游基础设施，打造苟家村、大庄村蔬菜种植、农家乐、民宿等乡村旅游产业发展。其中：道路两旁附属设施安全防护栏1355.54米；道路道牙81.44米等。投资形成固定资产归村集体所有。（总投资360万元，本次解决300.78万元）</t>
  </si>
  <si>
    <t>甘财振兴〔2022〕21号
甘财振兴〔2022〕22号</t>
  </si>
  <si>
    <t>少数民族发展资金245万</t>
  </si>
  <si>
    <t>（八）其他</t>
  </si>
  <si>
    <t>农村基础设施建设方面</t>
  </si>
  <si>
    <t>（一）农村公路</t>
  </si>
  <si>
    <t>临夏市2022年榆林沟桥改建工程</t>
  </si>
  <si>
    <t>续建</t>
  </si>
  <si>
    <t>2022.5-2023.4</t>
  </si>
  <si>
    <t>高邓家村</t>
  </si>
  <si>
    <t>拆除旧桥1座，改建1*25米装配式后张法预应力混凝土简支箱型梁一座，桥梁全长32.00m，全宽10.0m，桥面车行道宽9m，两侧设置混凝土防撞护栏。桥梁采用单孔25m ，标准跨径正交布置。投资形成固定资产归村集体所有。（总投资272万元，本次解决151万元）</t>
  </si>
  <si>
    <t>该项目的建成将有利于改善道路通行能力，方便群众出行</t>
  </si>
  <si>
    <t>提高农民群众生产生活水平，同时解决农产品运输问题。</t>
  </si>
  <si>
    <t>市交通运输局</t>
  </si>
  <si>
    <t>马云</t>
  </si>
  <si>
    <t>临夏市公路管理养护站</t>
  </si>
  <si>
    <t>少数民族发展资金151万元</t>
  </si>
  <si>
    <t>临夏市枹罕镇街子路道提质改造工程</t>
  </si>
  <si>
    <t>街子村</t>
  </si>
  <si>
    <t>道路全长1.264公里，路基宽度6.5米，路面6.0米，硬路肩0.25*2，路面结构采用原有水泥混凝土路面铣刨1厘米+粘层油+4厘米厚AC-16中粒式彩色沥青碎石面层。投资形成固定资产归村集体所有。（总投资200万元，本次解决123万元）</t>
  </si>
  <si>
    <t>该道路是生产生活、乡村旅游发展的主要服务道路。建成后将方便群众出行，带动乡村旅游业的发展，改善群众生活水平。</t>
  </si>
  <si>
    <t>少数民族发展资金123万元</t>
  </si>
  <si>
    <t>临夏市2022年江牌至沙楞沟道路路基边坡滑坡治理工程</t>
  </si>
  <si>
    <t>江牌村</t>
  </si>
  <si>
    <t>工程采用原有道路技术标准，技术标准为三级公路技术标准，设计行车时速30km/h，受限路段20km/h。路基宽度7.5m，路面宽度7.0，两侧硬肩宽0.25米，路面结构采用:15cm厚天然砂砾垫层+20cm厚5%水泥稳定砂砾基层+20cm 厚水泥混凝土上基层+4cm厚沥青混凝土面层，桥涵设计荷载：公路-Ⅱ级，设计洪水频率1/25。投资形成的固定资产归村集体所有。（总投资218万元，本次解决198万元）</t>
  </si>
  <si>
    <t>消除农村公路沿线隐患，确保群众通行安全。</t>
  </si>
  <si>
    <t>少数民族发展资金57万元</t>
  </si>
  <si>
    <t>（二）农村水利设施</t>
  </si>
  <si>
    <t>临夏市枹罕镇红水河2023年中央财政以工代赈项目（临夏市癿家桥—公墓区段）治理工程</t>
  </si>
  <si>
    <t>铜匠庄村
马彦庄村</t>
  </si>
  <si>
    <t>修建格宾石笼生态带19631.25平方米（长4362.5米，宽4.5米），清运淤积物5953立方米等。（总投资396万元，本次解决357万元）</t>
  </si>
  <si>
    <t>疏浚河道，全面清理河道垃圾，清除影响行洪安全、有碍景观的河道障碍物，确保河流达到防洪排涝标准。</t>
  </si>
  <si>
    <t>市水务局</t>
  </si>
  <si>
    <t>唐国祥</t>
  </si>
  <si>
    <t>临夏市水利工程建设项目领导小组办公室</t>
  </si>
  <si>
    <t>以工代赈</t>
  </si>
  <si>
    <t>临夏市东西川灌区渠道维修养护工程</t>
  </si>
  <si>
    <t>后杨村
街子村
江牌村</t>
  </si>
  <si>
    <t>清除泥石流4800m，2460m³，拆除破损并重建C30砼衬砌干渠40m，C30砼衬砌挡墙75m，C30砼衬砌40*40渠道1.1km。投资形成固定资产归水管所所有。</t>
  </si>
  <si>
    <t>可提高渠系水利用率、灌溉水利用系数，改善生态环境，还可极大改善当地群众的生产、生活条件，增加农民收入。</t>
  </si>
  <si>
    <t>临夏市折桥镇东门渠衬砌工程</t>
  </si>
  <si>
    <t>后古村
慈王村
苟家村
大庄村
祁牟村</t>
  </si>
  <si>
    <t>拆除重建现浇C30砼矩形渠600m，防渗维修改造1000m，分水口8座，清淤并预制C30钢筋砼盖板1747m。投资形成固定资产归水管所所有。</t>
  </si>
  <si>
    <t>临夏市南川灌区干渠倒虹吸管道改造项目</t>
  </si>
  <si>
    <t>2022.3-2023.12</t>
  </si>
  <si>
    <t>南龙镇</t>
  </si>
  <si>
    <t>改造临夏市南川灌区干渠倒虹吸管道0.81km，埋设溢泄水管道0.36km，改造倒虹吸进出口建筑物各1座，拆除重建南川干渠1.6km。投资形成固定资产归水管所所有。</t>
  </si>
  <si>
    <t>提高倒虹吸管道的输水能力，保证下游南龙镇张王家村、王闵家村、杨家村、罗家湾村、妥家村农田和绿化灌溉的用水，提高人们整体的生活水平，促进当地经济的发展。</t>
  </si>
  <si>
    <t>（三）农田水利建设</t>
  </si>
  <si>
    <t>（四）饮水安全</t>
  </si>
  <si>
    <t>（五）农田建设（高标准农田）</t>
  </si>
  <si>
    <t>（六）林业草原生态保护恢复</t>
  </si>
  <si>
    <t>（七）林业改革发展&lt;不含林业资源管护和相关试点资金&gt;</t>
  </si>
  <si>
    <t>（八）农村环境整治&lt;农村人居环境整治&gt;</t>
  </si>
  <si>
    <t>临夏市枹罕镇铜匠庄村环城北路两侧农村人居环境风貌提升项目</t>
  </si>
  <si>
    <t>打造环城北路铜匠庄段沿线风貌，具体改造内容为：本项目区域长度1.8公里，涉及农户围墙、大门、商铺门头改造，对现有门前空地进行整治，通过改造的墙面体现特有的村庄文化。投资形成固定资产归村集体所有。</t>
  </si>
  <si>
    <t>甘财农〔2022〕99号</t>
  </si>
  <si>
    <t>通过项目建设，改善我镇铜匠庄村已脱贫户及周边农户的居住环境，提升民生水平，加快乡村振兴的步伐。</t>
  </si>
  <si>
    <t>枹罕镇人民政府</t>
  </si>
  <si>
    <t>吉喆</t>
  </si>
  <si>
    <t>马彦庄村</t>
  </si>
  <si>
    <t>打造环城北路马彦庄段沿线风貌，具体改造内容为：本项目区域长度1.3公里，涉及农户围墙、大门、商铺门头改造，对现有门前空地进行整治，通过改造的墙面体现特有的村庄文化。投资形成固定资产归村集体所有。</t>
  </si>
  <si>
    <t>通过项目建设，改善我镇马彦庄村已脱贫户及周边农户的居住环境，提升民生水平，加快乡村振兴的步伐。</t>
  </si>
  <si>
    <t>（九）危房改造（农村抗震房改造）</t>
  </si>
  <si>
    <t>（十）农村综合改革③-基础设施建设方面</t>
  </si>
  <si>
    <t>（十一）农业资源及生态保护&lt;对农民的直接补贴除外&gt;</t>
  </si>
  <si>
    <t>（十二）易地扶贫搬迁集中安置区“一站式”社区综合服务建设</t>
  </si>
  <si>
    <t>（十三）易地扶贫搬迁贷款贴息</t>
  </si>
  <si>
    <t>（十四）民族特色村寨试点</t>
  </si>
  <si>
    <t>（十五）村庄规划编制</t>
  </si>
  <si>
    <t>（十六）其他（请注明）</t>
  </si>
  <si>
    <t>临夏市“巾帼家美积分超市”建设项目</t>
  </si>
  <si>
    <t>2023.1-2023.11</t>
  </si>
  <si>
    <t>南龙镇
枹罕镇
城郊镇
折桥镇</t>
  </si>
  <si>
    <t>对南龙镇王闵家村、高邓家村、南川村、四家咀村、杨家村、罗家湾村；枹罕镇马家庄村、街子村、石头洼村、聂家村、罗家堡村、铜匠庄村；城郊镇肖家、木厂村 14个“积分超市”进行建设和物资配备，每个村4万元，共计56万元。对南龙镇妥家村，单子庄村、尕杨家村、马家庄村，枹罕镇江牌村、青寺村、拜家村、王坪村、后杨村、马彦庄村，城郊镇堡子村，祁家村、瓦窑村，折桥镇苟家村、大庄村、慈王村、祁牟村、折桥村、陈马村、甘费村、后古村共计21个村“积分超市”项目，进行超市补货、硬件设施提升改造、台账制度等软件资料配备提升。</t>
  </si>
  <si>
    <t>动员广大农民群众广泛参与、集中整治，实现村庄环境干净、整洁、有序，村容村貌明显提升，文明村规民约普遍形成，长效清洁机制逐步建立，村民清洁卫生、文明意识普遍提高的目标。</t>
  </si>
  <si>
    <t>市妇联</t>
  </si>
  <si>
    <t>袁雅娟</t>
  </si>
  <si>
    <t>其他方面</t>
  </si>
  <si>
    <t>（一）就业</t>
  </si>
  <si>
    <t>1.跨省就业一次性往返交通补助</t>
  </si>
  <si>
    <t>脱贫劳动力（含监测对象）稳定就业交通补贴奖补项目</t>
  </si>
  <si>
    <t>对跨省稳定就业的临夏市籍脱贫人口（含监测对象）安排一次性交通补助600元/人； 预计1500人，90万元。</t>
  </si>
  <si>
    <t>帮助对计划的2600多名脱贫劳动力（监测户）家庭增加收入。</t>
  </si>
  <si>
    <t>市人社局</t>
  </si>
  <si>
    <t>马玉麒</t>
  </si>
  <si>
    <t>劳务办</t>
  </si>
  <si>
    <t>杨国鹏</t>
  </si>
  <si>
    <t>2.就业工厂吸纳省内劳动力补助</t>
  </si>
  <si>
    <t>3.就业培训</t>
  </si>
  <si>
    <t>4.公益性岗位</t>
  </si>
  <si>
    <t>乡村公益性岗位</t>
  </si>
  <si>
    <t>2023年对全市四镇已吸纳的69名农村公益性岗位发放补贴，共需资金41.4万元万元；其中2019年市级配套开发农村公益性岗位29人，城郊镇3人：祁家村，木厂村，瓦窑村各1人。枹罕镇12人：拜家村、后杨村、江牌村、街子村、罗家堡村、马家庄村、聂家村、青寺村、石头洼村、马彦庄村、王坪村各1人；南龙镇6人，单子庄村、王闵家村、杨家村、罗家湾村、高邓家村、妥家村各1人；折桥8人，苟家村、慈王村、甘费村、后古村、陈马村、折桥村、祁牟村、大庄村各1人，每人每月500元，发放1-12月份需补贴资金17.4万元；
2020年市级配套开发农村公益性岗位40人，城郊镇5人，堡子村、瓦窑村、木厂村、肖家村、祁家村各1人，枹罕镇：18人，铜匠村1人、拜家村2人、后杨村2人、马家庄村人2、聂家村2人、青寺村2人、街子村1人、江牌村2人、王坪村1人、罗家堡村1人、马彦庄村1人、石头哇村1人；南龙镇7人，高邓家村、单子庄村、尕杨家村、南川村、王闵家村、马家庄村、罗家湾村各1人，折桥镇10人，后古村1人、苟家村1人、甘费村1人、陈马村1人、慈王村3人、祁牟村1人、折桥村1人、大庄村1人、每人每月500元，发放1-12月份，需补贴资金24万元。</t>
  </si>
  <si>
    <t>解决建脱贫家庭就近就地就业，增加家庭工资性收入，巩固脱贫成效。</t>
  </si>
  <si>
    <t>南龙镇人民政府
枹罕镇人民政府
城郊镇人民政府
折桥镇人民政府</t>
  </si>
  <si>
    <t>马强
吉喆
乔曼曼
白志俊</t>
  </si>
  <si>
    <t>5.雨露计划职业教育</t>
  </si>
  <si>
    <t>临夏市2023年“雨露计划”职业教育补助项目</t>
  </si>
  <si>
    <t>主要对已脱贫户、监测户家庭大中专、中高职院校在校生进行补助，春季计划补助510人，人均每学期补助1500元，共76.5万元。</t>
  </si>
  <si>
    <t>使510名已脱贫户、监测户子女更好的完成学业，学习技能，尽快就业。</t>
  </si>
  <si>
    <t>市乡村振兴局</t>
  </si>
  <si>
    <t>郭强</t>
  </si>
  <si>
    <t>（二）致富带头人（高素质农民培训）</t>
  </si>
  <si>
    <t>（三）农业技术培训</t>
  </si>
  <si>
    <t>（四）困难群众饮用低氟边销茶</t>
  </si>
  <si>
    <t>附件3</t>
  </si>
  <si>
    <t>2023年甘肃省统筹整合资金规模测算数据统计表</t>
  </si>
  <si>
    <t>填报县区：临夏市</t>
  </si>
  <si>
    <t>单位：万元、%</t>
  </si>
  <si>
    <t>县区</t>
  </si>
  <si>
    <t>2023年中省资金下达数（截至2023年2月25日）</t>
  </si>
  <si>
    <t>2023年统筹整合资金规模</t>
  </si>
  <si>
    <t>农业生产发展（资金规模不得低于上年水平）</t>
  </si>
  <si>
    <t>农村基础设施</t>
  </si>
  <si>
    <t>其他</t>
  </si>
  <si>
    <t>跨科目整合资金</t>
  </si>
  <si>
    <t>占比（%）</t>
  </si>
  <si>
    <t>（58国家脱贫县中央和省级资金整合比例不得低于2023年截至目前下拨资金的80%以上，28个其他县不得低于2023年截至目前下拨资金的70%以上）</t>
  </si>
  <si>
    <t>市级整合资金</t>
  </si>
  <si>
    <t>县级整合资金</t>
  </si>
  <si>
    <t>中央</t>
  </si>
  <si>
    <t>省级</t>
  </si>
  <si>
    <t>中省市县四级资金小计</t>
  </si>
  <si>
    <t>中省资金小计</t>
  </si>
  <si>
    <t>比例不得低于整合资金总量的30%</t>
  </si>
  <si>
    <t>所有数据，请保留两位小数</t>
  </si>
  <si>
    <t>A=B+C</t>
  </si>
  <si>
    <t>B</t>
  </si>
  <si>
    <t>C</t>
  </si>
  <si>
    <t>D=E+K+L=M+Q+W</t>
  </si>
  <si>
    <t>E=G+I</t>
  </si>
  <si>
    <t>F=E/A</t>
  </si>
  <si>
    <t>G</t>
  </si>
  <si>
    <t>H=G/B</t>
  </si>
  <si>
    <t>I</t>
  </si>
  <si>
    <t>J=I/C</t>
  </si>
  <si>
    <t>K</t>
  </si>
  <si>
    <t>L</t>
  </si>
  <si>
    <t>M</t>
  </si>
  <si>
    <t>N=M/D</t>
  </si>
  <si>
    <t>Q</t>
  </si>
  <si>
    <t>R=Q/D</t>
  </si>
  <si>
    <t>W</t>
  </si>
  <si>
    <t>X=W/D</t>
  </si>
  <si>
    <t>Y</t>
  </si>
  <si>
    <t>Z=Y/D</t>
  </si>
  <si>
    <t>未能达到相关整合比例的具体原因</t>
  </si>
  <si>
    <t>临夏市</t>
  </si>
  <si>
    <t>因截止2月24日下达的资金中属于21305科目的衔接资金占很大比重，致使其他资金的跨科目整合占比暂不达标，待后续其他资金下达后将做到跨科目资金整合比例达标</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</si>
</sst>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Red]\(0.0000\)"/>
    <numFmt numFmtId="177" formatCode="0.00_ "/>
    <numFmt numFmtId="178" formatCode="0.0000_ "/>
    <numFmt numFmtId="179" formatCode="0_ "/>
    <numFmt numFmtId="180" formatCode="0_);[Red]\(0\)"/>
    <numFmt numFmtId="181" formatCode="0.0_ "/>
    <numFmt numFmtId="182" formatCode="0.00_);[Red]\(0.00\)"/>
  </numFmts>
  <fonts count="58">
    <font>
      <sz val="11"/>
      <color theme="1"/>
      <name val="宋体"/>
      <charset val="134"/>
      <scheme val="minor"/>
    </font>
    <font>
      <sz val="12"/>
      <color theme="1"/>
      <name val="黑体"/>
      <charset val="134"/>
    </font>
    <font>
      <sz val="22"/>
      <color theme="1"/>
      <name val="宋体"/>
      <charset val="134"/>
      <scheme val="minor"/>
    </font>
    <font>
      <b/>
      <sz val="11"/>
      <color theme="1"/>
      <name val="宋体"/>
      <charset val="134"/>
      <scheme val="minor"/>
    </font>
    <font>
      <b/>
      <sz val="10"/>
      <color theme="1"/>
      <name val="宋体"/>
      <charset val="134"/>
      <scheme val="minor"/>
    </font>
    <font>
      <sz val="6"/>
      <color theme="1"/>
      <name val="宋体"/>
      <charset val="134"/>
      <scheme val="minor"/>
    </font>
    <font>
      <sz val="9"/>
      <name val="黑体"/>
      <charset val="134"/>
    </font>
    <font>
      <sz val="9"/>
      <name val="方正小标宋简体"/>
      <charset val="134"/>
    </font>
    <font>
      <b/>
      <sz val="11"/>
      <name val="宋体"/>
      <charset val="134"/>
    </font>
    <font>
      <sz val="14"/>
      <name val="宋体"/>
      <charset val="134"/>
    </font>
    <font>
      <sz val="9"/>
      <name val="宋体"/>
      <charset val="134"/>
    </font>
    <font>
      <sz val="12"/>
      <name val="黑体"/>
      <charset val="134"/>
    </font>
    <font>
      <sz val="22"/>
      <name val="方正小标宋简体"/>
      <charset val="134"/>
    </font>
    <font>
      <b/>
      <sz val="16"/>
      <name val="宋体"/>
      <charset val="134"/>
    </font>
    <font>
      <sz val="10"/>
      <name val="黑体"/>
      <charset val="134"/>
    </font>
    <font>
      <b/>
      <sz val="12"/>
      <name val="楷体"/>
      <charset val="134"/>
    </font>
    <font>
      <sz val="16"/>
      <name val="黑体"/>
      <charset val="134"/>
    </font>
    <font>
      <b/>
      <sz val="12"/>
      <name val="仿宋_GB2312"/>
      <charset val="134"/>
    </font>
    <font>
      <sz val="11"/>
      <name val="宋体"/>
      <charset val="134"/>
    </font>
    <font>
      <sz val="16"/>
      <name val="宋体"/>
      <charset val="134"/>
    </font>
    <font>
      <b/>
      <sz val="14"/>
      <name val="宋体"/>
      <charset val="134"/>
    </font>
    <font>
      <b/>
      <sz val="16"/>
      <name val="黑体"/>
      <charset val="134"/>
    </font>
    <font>
      <sz val="11"/>
      <name val="黑体"/>
      <charset val="134"/>
    </font>
    <font>
      <sz val="14"/>
      <name val="宋体"/>
      <charset val="134"/>
      <scheme val="minor"/>
    </font>
    <font>
      <sz val="18"/>
      <name val="宋体"/>
      <charset val="134"/>
    </font>
    <font>
      <sz val="12"/>
      <name val="宋体"/>
      <charset val="134"/>
    </font>
    <font>
      <sz val="10"/>
      <name val="宋体"/>
      <charset val="134"/>
    </font>
    <font>
      <sz val="18"/>
      <name val="方正小标宋简体"/>
      <charset val="134"/>
    </font>
    <font>
      <b/>
      <sz val="16"/>
      <name val="方正小标宋简体"/>
      <charset val="134"/>
    </font>
    <font>
      <sz val="8"/>
      <name val="方正小标宋简体"/>
      <charset val="134"/>
    </font>
    <font>
      <b/>
      <sz val="10"/>
      <name val="宋体"/>
      <charset val="134"/>
    </font>
    <font>
      <b/>
      <sz val="10"/>
      <name val="仿宋_GB2312"/>
      <charset val="134"/>
    </font>
    <font>
      <sz val="9"/>
      <color theme="1"/>
      <name val="宋体"/>
      <charset val="134"/>
      <scheme val="minor"/>
    </font>
    <font>
      <sz val="9"/>
      <name val="宋体"/>
      <charset val="134"/>
      <scheme val="minor"/>
    </font>
    <font>
      <sz val="10"/>
      <name val="仿宋_GB2312"/>
      <charset val="134"/>
    </font>
    <font>
      <b/>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color theme="1"/>
      <name val="Tahoma"/>
      <charset val="134"/>
    </font>
    <font>
      <u/>
      <sz val="18"/>
      <name val="方正小标宋简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36" fillId="3" borderId="0" applyNumberFormat="0" applyBorder="0" applyAlignment="0" applyProtection="0">
      <alignment vertical="center"/>
    </xf>
    <xf numFmtId="0" fontId="37" fillId="4" borderId="11"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36" fillId="5" borderId="0" applyNumberFormat="0" applyBorder="0" applyAlignment="0" applyProtection="0">
      <alignment vertical="center"/>
    </xf>
    <xf numFmtId="0" fontId="38" fillId="6" borderId="0" applyNumberFormat="0" applyBorder="0" applyAlignment="0" applyProtection="0">
      <alignment vertical="center"/>
    </xf>
    <xf numFmtId="43" fontId="0" fillId="0" borderId="0" applyFont="0" applyFill="0" applyBorder="0" applyAlignment="0" applyProtection="0">
      <alignment vertical="center"/>
    </xf>
    <xf numFmtId="0" fontId="39" fillId="7"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8" borderId="12" applyNumberFormat="0" applyFont="0" applyAlignment="0" applyProtection="0">
      <alignment vertical="center"/>
    </xf>
    <xf numFmtId="0" fontId="39" fillId="9"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13" applyNumberFormat="0" applyFill="0" applyAlignment="0" applyProtection="0">
      <alignment vertical="center"/>
    </xf>
    <xf numFmtId="0" fontId="47" fillId="0" borderId="13" applyNumberFormat="0" applyFill="0" applyAlignment="0" applyProtection="0">
      <alignment vertical="center"/>
    </xf>
    <xf numFmtId="0" fontId="39" fillId="10" borderId="0" applyNumberFormat="0" applyBorder="0" applyAlignment="0" applyProtection="0">
      <alignment vertical="center"/>
    </xf>
    <xf numFmtId="0" fontId="42" fillId="0" borderId="14" applyNumberFormat="0" applyFill="0" applyAlignment="0" applyProtection="0">
      <alignment vertical="center"/>
    </xf>
    <xf numFmtId="0" fontId="39" fillId="11" borderId="0" applyNumberFormat="0" applyBorder="0" applyAlignment="0" applyProtection="0">
      <alignment vertical="center"/>
    </xf>
    <xf numFmtId="0" fontId="48" fillId="12" borderId="15" applyNumberFormat="0" applyAlignment="0" applyProtection="0">
      <alignment vertical="center"/>
    </xf>
    <xf numFmtId="0" fontId="49" fillId="12" borderId="11" applyNumberFormat="0" applyAlignment="0" applyProtection="0">
      <alignment vertical="center"/>
    </xf>
    <xf numFmtId="0" fontId="50" fillId="13" borderId="16" applyNumberFormat="0" applyAlignment="0" applyProtection="0">
      <alignment vertical="center"/>
    </xf>
    <xf numFmtId="0" fontId="36" fillId="14" borderId="0" applyNumberFormat="0" applyBorder="0" applyAlignment="0" applyProtection="0">
      <alignment vertical="center"/>
    </xf>
    <xf numFmtId="0" fontId="39" fillId="15" borderId="0" applyNumberFormat="0" applyBorder="0" applyAlignment="0" applyProtection="0">
      <alignment vertical="center"/>
    </xf>
    <xf numFmtId="0" fontId="51" fillId="0" borderId="17" applyNumberFormat="0" applyFill="0" applyAlignment="0" applyProtection="0">
      <alignment vertical="center"/>
    </xf>
    <xf numFmtId="0" fontId="52" fillId="0" borderId="18" applyNumberFormat="0" applyFill="0" applyAlignment="0" applyProtection="0">
      <alignment vertical="center"/>
    </xf>
    <xf numFmtId="0" fontId="53" fillId="16" borderId="0" applyNumberFormat="0" applyBorder="0" applyAlignment="0" applyProtection="0">
      <alignment vertical="center"/>
    </xf>
    <xf numFmtId="0" fontId="54" fillId="17" borderId="0" applyNumberFormat="0" applyBorder="0" applyAlignment="0" applyProtection="0">
      <alignment vertical="center"/>
    </xf>
    <xf numFmtId="0" fontId="36" fillId="18" borderId="0" applyNumberFormat="0" applyBorder="0" applyAlignment="0" applyProtection="0">
      <alignment vertical="center"/>
    </xf>
    <xf numFmtId="0" fontId="39"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9" fillId="24" borderId="0" applyNumberFormat="0" applyBorder="0" applyAlignment="0" applyProtection="0">
      <alignment vertical="center"/>
    </xf>
    <xf numFmtId="0" fontId="55" fillId="0" borderId="0" applyProtection="0"/>
    <xf numFmtId="0" fontId="39"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9" fillId="28" borderId="0" applyNumberFormat="0" applyBorder="0" applyAlignment="0" applyProtection="0">
      <alignment vertical="center"/>
    </xf>
    <xf numFmtId="0" fontId="0" fillId="0" borderId="0"/>
    <xf numFmtId="0" fontId="36"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25" fillId="0" borderId="0">
      <alignment vertical="center"/>
    </xf>
    <xf numFmtId="0" fontId="36" fillId="32" borderId="0" applyNumberFormat="0" applyBorder="0" applyAlignment="0" applyProtection="0">
      <alignment vertical="center"/>
    </xf>
    <xf numFmtId="0" fontId="39" fillId="33" borderId="0" applyNumberFormat="0" applyBorder="0" applyAlignment="0" applyProtection="0">
      <alignment vertical="center"/>
    </xf>
    <xf numFmtId="0" fontId="55" fillId="0" borderId="0"/>
    <xf numFmtId="0" fontId="55" fillId="0" borderId="0">
      <alignment vertical="center"/>
    </xf>
    <xf numFmtId="0" fontId="25" fillId="0" borderId="0"/>
    <xf numFmtId="0" fontId="55" fillId="0" borderId="0"/>
    <xf numFmtId="0" fontId="56" fillId="0" borderId="0"/>
  </cellStyleXfs>
  <cellXfs count="169">
    <xf numFmtId="0" fontId="0" fillId="0" borderId="0" xfId="0">
      <alignment vertical="center"/>
    </xf>
    <xf numFmtId="0" fontId="0" fillId="0" borderId="0" xfId="46"/>
    <xf numFmtId="0" fontId="1" fillId="0" borderId="0" xfId="46" applyFont="1"/>
    <xf numFmtId="0" fontId="2" fillId="0" borderId="0" xfId="46" applyFont="1" applyAlignment="1">
      <alignment horizontal="center" vertical="center"/>
    </xf>
    <xf numFmtId="0" fontId="0" fillId="0" borderId="1" xfId="46" applyBorder="1" applyAlignment="1">
      <alignment horizontal="left"/>
    </xf>
    <xf numFmtId="0" fontId="0" fillId="0" borderId="2" xfId="46" applyBorder="1" applyAlignment="1">
      <alignment horizontal="center" vertical="center"/>
    </xf>
    <xf numFmtId="0" fontId="3" fillId="0" borderId="2" xfId="46" applyFont="1" applyBorder="1" applyAlignment="1">
      <alignment horizontal="center" vertical="center" wrapText="1"/>
    </xf>
    <xf numFmtId="0" fontId="3" fillId="0" borderId="2" xfId="46" applyFont="1" applyBorder="1" applyAlignment="1">
      <alignment horizontal="center" vertical="center"/>
    </xf>
    <xf numFmtId="0" fontId="3" fillId="2" borderId="2" xfId="46" applyFont="1" applyFill="1" applyBorder="1" applyAlignment="1">
      <alignment horizontal="center" vertical="center" wrapText="1"/>
    </xf>
    <xf numFmtId="0" fontId="4" fillId="0" borderId="2" xfId="46" applyFont="1" applyBorder="1" applyAlignment="1">
      <alignment horizontal="center" vertical="center"/>
    </xf>
    <xf numFmtId="0" fontId="4" fillId="2" borderId="2" xfId="46" applyFont="1" applyFill="1" applyBorder="1" applyAlignment="1">
      <alignment horizontal="center" vertical="center" wrapText="1"/>
    </xf>
    <xf numFmtId="0" fontId="4" fillId="2" borderId="2" xfId="46" applyFont="1" applyFill="1" applyBorder="1" applyAlignment="1">
      <alignment horizontal="center" vertical="center"/>
    </xf>
    <xf numFmtId="49" fontId="0" fillId="0" borderId="2" xfId="46" applyNumberFormat="1" applyBorder="1" applyAlignment="1">
      <alignment horizontal="center" vertical="center"/>
    </xf>
    <xf numFmtId="177" fontId="0" fillId="0" borderId="2" xfId="46" applyNumberFormat="1" applyBorder="1" applyAlignment="1">
      <alignment horizontal="center" vertical="center"/>
    </xf>
    <xf numFmtId="10" fontId="0" fillId="0" borderId="2" xfId="46" applyNumberFormat="1" applyBorder="1" applyAlignment="1">
      <alignment horizontal="center" vertical="center"/>
    </xf>
    <xf numFmtId="0" fontId="3" fillId="0" borderId="3" xfId="46" applyFont="1" applyBorder="1" applyAlignment="1">
      <alignment horizontal="center" vertical="center" wrapText="1"/>
    </xf>
    <xf numFmtId="0" fontId="3" fillId="0" borderId="4" xfId="46" applyFont="1" applyBorder="1" applyAlignment="1">
      <alignment horizontal="center" vertical="center" wrapText="1"/>
    </xf>
    <xf numFmtId="0" fontId="3" fillId="0" borderId="5" xfId="46" applyFont="1" applyBorder="1" applyAlignment="1">
      <alignment horizontal="center" vertical="center"/>
    </xf>
    <xf numFmtId="0" fontId="3" fillId="0" borderId="6" xfId="46" applyFont="1" applyBorder="1" applyAlignment="1">
      <alignment horizontal="center" vertical="center"/>
    </xf>
    <xf numFmtId="0" fontId="4" fillId="0" borderId="7" xfId="46" applyFont="1" applyBorder="1" applyAlignment="1">
      <alignment horizontal="center" vertical="center" wrapText="1"/>
    </xf>
    <xf numFmtId="0" fontId="4" fillId="0" borderId="8" xfId="46" applyFont="1" applyBorder="1" applyAlignment="1">
      <alignment horizontal="center" vertical="center" wrapText="1"/>
    </xf>
    <xf numFmtId="0" fontId="4" fillId="0" borderId="2" xfId="46" applyFont="1" applyBorder="1" applyAlignment="1">
      <alignment vertical="center" wrapText="1"/>
    </xf>
    <xf numFmtId="0" fontId="5" fillId="0" borderId="2" xfId="0" applyFont="1" applyFill="1" applyBorder="1" applyAlignment="1">
      <alignment vertical="center" wrapText="1"/>
    </xf>
    <xf numFmtId="0" fontId="6" fillId="0" borderId="0" xfId="53" applyNumberFormat="1" applyFont="1" applyFill="1" applyBorder="1" applyAlignment="1">
      <alignment vertical="center" wrapText="1"/>
    </xf>
    <xf numFmtId="0" fontId="7" fillId="0" borderId="0" xfId="53" applyNumberFormat="1" applyFont="1" applyFill="1" applyBorder="1" applyAlignment="1">
      <alignment vertical="center" wrapText="1"/>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53" applyNumberFormat="1" applyFont="1" applyFill="1" applyBorder="1" applyAlignment="1">
      <alignment horizontal="center" vertical="center" wrapText="1"/>
    </xf>
    <xf numFmtId="0" fontId="10" fillId="0" borderId="0" xfId="53" applyNumberFormat="1" applyFont="1" applyFill="1" applyBorder="1" applyAlignment="1">
      <alignment horizontal="justify" vertical="center" wrapText="1"/>
    </xf>
    <xf numFmtId="179" fontId="10" fillId="0" borderId="0" xfId="53" applyNumberFormat="1" applyFont="1" applyFill="1" applyBorder="1" applyAlignment="1">
      <alignment horizontal="center" vertical="center" wrapText="1"/>
    </xf>
    <xf numFmtId="0" fontId="10" fillId="0" borderId="0" xfId="53" applyNumberFormat="1" applyFont="1" applyFill="1" applyBorder="1" applyAlignment="1">
      <alignment horizontal="left" vertical="center" wrapText="1"/>
    </xf>
    <xf numFmtId="0" fontId="10" fillId="0" borderId="0" xfId="53" applyNumberFormat="1" applyFont="1" applyFill="1" applyBorder="1" applyAlignment="1">
      <alignment vertical="center" wrapText="1"/>
    </xf>
    <xf numFmtId="0" fontId="10" fillId="0" borderId="0" xfId="5" applyFont="1" applyFill="1" applyAlignment="1">
      <alignment vertical="center" wrapText="1"/>
    </xf>
    <xf numFmtId="0" fontId="11" fillId="0" borderId="0" xfId="53" applyNumberFormat="1" applyFont="1" applyFill="1" applyAlignment="1">
      <alignment horizontal="left" vertical="center" wrapText="1"/>
    </xf>
    <xf numFmtId="0" fontId="11" fillId="0" borderId="0" xfId="53" applyNumberFormat="1" applyFont="1" applyFill="1" applyAlignment="1">
      <alignment horizontal="center" vertical="center" wrapText="1"/>
    </xf>
    <xf numFmtId="0" fontId="6" fillId="0" borderId="0" xfId="53" applyNumberFormat="1" applyFont="1" applyFill="1" applyBorder="1" applyAlignment="1">
      <alignment horizontal="center" vertical="center" wrapText="1"/>
    </xf>
    <xf numFmtId="0" fontId="6" fillId="0" borderId="0" xfId="53" applyNumberFormat="1" applyFont="1" applyFill="1" applyBorder="1" applyAlignment="1">
      <alignment horizontal="justify" vertical="center" wrapText="1"/>
    </xf>
    <xf numFmtId="179" fontId="6" fillId="0" borderId="0" xfId="53" applyNumberFormat="1" applyFont="1" applyFill="1" applyBorder="1" applyAlignment="1">
      <alignment horizontal="center" vertical="center" wrapText="1"/>
    </xf>
    <xf numFmtId="0" fontId="12" fillId="0" borderId="0" xfId="53" applyNumberFormat="1" applyFont="1" applyFill="1" applyAlignment="1">
      <alignment horizontal="center" vertical="center" wrapText="1"/>
    </xf>
    <xf numFmtId="0" fontId="12" fillId="0" borderId="0" xfId="53" applyNumberFormat="1" applyFont="1" applyFill="1" applyAlignment="1">
      <alignment horizontal="justify" vertical="center" wrapText="1"/>
    </xf>
    <xf numFmtId="179" fontId="12" fillId="0" borderId="0" xfId="53" applyNumberFormat="1" applyFont="1" applyFill="1" applyAlignment="1">
      <alignment horizontal="center" vertical="center" wrapText="1"/>
    </xf>
    <xf numFmtId="0" fontId="11" fillId="0" borderId="2" xfId="53" applyNumberFormat="1" applyFont="1" applyFill="1" applyBorder="1" applyAlignment="1">
      <alignment horizontal="center" vertical="center" wrapText="1"/>
    </xf>
    <xf numFmtId="179" fontId="11" fillId="0" borderId="2" xfId="53" applyNumberFormat="1" applyFont="1" applyFill="1" applyBorder="1" applyAlignment="1">
      <alignment horizontal="center" vertical="center" wrapText="1"/>
    </xf>
    <xf numFmtId="177" fontId="13" fillId="0" borderId="2" xfId="53" applyNumberFormat="1" applyFont="1" applyFill="1" applyBorder="1" applyAlignment="1">
      <alignment horizontal="center" vertical="center" wrapText="1"/>
    </xf>
    <xf numFmtId="0" fontId="14" fillId="0" borderId="2" xfId="5" applyFont="1" applyFill="1" applyBorder="1" applyAlignment="1">
      <alignment horizontal="center" vertical="center" wrapText="1"/>
    </xf>
    <xf numFmtId="0" fontId="11" fillId="0" borderId="2" xfId="5" applyFont="1" applyFill="1" applyBorder="1" applyAlignment="1">
      <alignment horizontal="left" vertical="center" wrapText="1"/>
    </xf>
    <xf numFmtId="0" fontId="6" fillId="0" borderId="2" xfId="5" applyFont="1" applyFill="1" applyBorder="1" applyAlignment="1">
      <alignment horizontal="left" vertical="center" wrapText="1"/>
    </xf>
    <xf numFmtId="177" fontId="13" fillId="0" borderId="2" xfId="5" applyNumberFormat="1" applyFont="1" applyFill="1" applyBorder="1" applyAlignment="1">
      <alignment horizontal="center" vertical="center" wrapText="1"/>
    </xf>
    <xf numFmtId="0" fontId="15" fillId="0" borderId="2" xfId="5" applyFont="1" applyFill="1" applyBorder="1" applyAlignment="1">
      <alignment horizontal="left" vertical="center" wrapText="1"/>
    </xf>
    <xf numFmtId="177" fontId="16" fillId="0" borderId="2" xfId="5" applyNumberFormat="1" applyFont="1" applyFill="1" applyBorder="1" applyAlignment="1">
      <alignment horizontal="center" vertical="center" wrapText="1"/>
    </xf>
    <xf numFmtId="0" fontId="17" fillId="0" borderId="2" xfId="5" applyFont="1" applyFill="1" applyBorder="1" applyAlignment="1">
      <alignment horizontal="left" vertical="center" wrapText="1"/>
    </xf>
    <xf numFmtId="0" fontId="6" fillId="0" borderId="2" xfId="54" applyNumberFormat="1" applyFont="1" applyFill="1" applyBorder="1" applyAlignment="1">
      <alignment horizontal="left" vertical="center" wrapText="1"/>
    </xf>
    <xf numFmtId="177" fontId="16" fillId="0" borderId="2" xfId="53" applyNumberFormat="1" applyFont="1" applyFill="1" applyBorder="1" applyAlignment="1">
      <alignment horizontal="center" vertical="center" wrapText="1"/>
    </xf>
    <xf numFmtId="0" fontId="18" fillId="0" borderId="2" xfId="0" applyFont="1" applyFill="1" applyBorder="1" applyAlignment="1">
      <alignment horizontal="center" vertical="center"/>
    </xf>
    <xf numFmtId="180" fontId="9" fillId="0" borderId="2" xfId="0" applyNumberFormat="1" applyFont="1" applyFill="1" applyBorder="1" applyAlignment="1">
      <alignment horizontal="center" vertical="center" wrapText="1"/>
    </xf>
    <xf numFmtId="180" fontId="9" fillId="0" borderId="2" xfId="0" applyNumberFormat="1" applyFont="1" applyFill="1" applyBorder="1" applyAlignment="1">
      <alignment horizontal="left" vertical="center" wrapText="1"/>
    </xf>
    <xf numFmtId="177"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177" fontId="9" fillId="0" borderId="2" xfId="0" applyNumberFormat="1" applyFont="1" applyFill="1" applyBorder="1" applyAlignment="1">
      <alignment horizontal="center" vertical="center"/>
    </xf>
    <xf numFmtId="0" fontId="6" fillId="0" borderId="2" xfId="53" applyNumberFormat="1" applyFont="1" applyFill="1" applyBorder="1" applyAlignment="1">
      <alignment horizontal="justify" vertical="center" wrapText="1"/>
    </xf>
    <xf numFmtId="177" fontId="19" fillId="0" borderId="2" xfId="53"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7" fillId="0" borderId="7" xfId="5" applyFont="1" applyFill="1" applyBorder="1" applyAlignment="1">
      <alignment horizontal="left" vertical="center" wrapText="1"/>
    </xf>
    <xf numFmtId="0" fontId="17" fillId="0" borderId="9" xfId="5" applyFont="1" applyFill="1" applyBorder="1" applyAlignment="1">
      <alignment horizontal="left" vertical="center" wrapText="1"/>
    </xf>
    <xf numFmtId="0" fontId="17" fillId="0" borderId="8" xfId="5" applyFont="1" applyFill="1" applyBorder="1" applyAlignment="1">
      <alignment horizontal="left" vertical="center" wrapText="1"/>
    </xf>
    <xf numFmtId="177" fontId="20" fillId="0" borderId="2" xfId="0" applyNumberFormat="1" applyFont="1" applyFill="1" applyBorder="1" applyAlignment="1">
      <alignment horizontal="center"/>
    </xf>
    <xf numFmtId="177" fontId="16" fillId="0"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177" fontId="21" fillId="0" borderId="2" xfId="5" applyNumberFormat="1" applyFont="1" applyFill="1" applyBorder="1" applyAlignment="1">
      <alignment horizontal="center" vertical="center" wrapText="1"/>
    </xf>
    <xf numFmtId="0" fontId="6" fillId="0" borderId="0" xfId="53" applyNumberFormat="1" applyFont="1" applyFill="1" applyBorder="1" applyAlignment="1">
      <alignment horizontal="left" vertical="center" wrapText="1"/>
    </xf>
    <xf numFmtId="179" fontId="22" fillId="0" borderId="2" xfId="53" applyNumberFormat="1" applyFont="1" applyFill="1" applyBorder="1" applyAlignment="1">
      <alignment horizontal="center" vertical="center" wrapText="1"/>
    </xf>
    <xf numFmtId="0" fontId="6" fillId="0" borderId="2" xfId="53" applyNumberFormat="1" applyFont="1" applyFill="1" applyBorder="1" applyAlignment="1">
      <alignment horizontal="center" vertical="center" wrapText="1"/>
    </xf>
    <xf numFmtId="177" fontId="19" fillId="0" borderId="2" xfId="5" applyNumberFormat="1" applyFont="1" applyFill="1" applyBorder="1" applyAlignment="1">
      <alignment horizontal="center" vertical="center" wrapText="1"/>
    </xf>
    <xf numFmtId="179" fontId="18" fillId="0" borderId="2" xfId="5" applyNumberFormat="1" applyFont="1" applyFill="1" applyBorder="1" applyAlignment="1">
      <alignment horizontal="center" vertical="center" wrapText="1"/>
    </xf>
    <xf numFmtId="0" fontId="10" fillId="0" borderId="2" xfId="5" applyFont="1" applyFill="1" applyBorder="1" applyAlignment="1">
      <alignment horizontal="center" vertical="center" wrapText="1"/>
    </xf>
    <xf numFmtId="177" fontId="18" fillId="0" borderId="2" xfId="5" applyNumberFormat="1" applyFont="1" applyFill="1" applyBorder="1" applyAlignment="1">
      <alignment horizontal="center" vertical="center" wrapText="1"/>
    </xf>
    <xf numFmtId="181" fontId="22" fillId="0" borderId="2" xfId="53" applyNumberFormat="1" applyFont="1" applyFill="1" applyBorder="1" applyAlignment="1">
      <alignment horizontal="center" vertical="center" wrapText="1"/>
    </xf>
    <xf numFmtId="177" fontId="9" fillId="0" borderId="2" xfId="0" applyNumberFormat="1" applyFont="1" applyFill="1" applyBorder="1" applyAlignment="1">
      <alignment horizontal="justify" vertical="center" wrapText="1"/>
    </xf>
    <xf numFmtId="0" fontId="6" fillId="0" borderId="2" xfId="5" applyFont="1" applyFill="1" applyBorder="1" applyAlignment="1">
      <alignment horizontal="center" vertical="center" wrapText="1"/>
    </xf>
    <xf numFmtId="177" fontId="9" fillId="0" borderId="2" xfId="0" applyNumberFormat="1" applyFont="1" applyFill="1" applyBorder="1" applyAlignment="1">
      <alignment vertical="center"/>
    </xf>
    <xf numFmtId="0" fontId="9" fillId="0" borderId="2" xfId="0" applyNumberFormat="1" applyFont="1" applyFill="1" applyBorder="1" applyAlignment="1">
      <alignment horizontal="center" vertical="center" wrapText="1"/>
    </xf>
    <xf numFmtId="0" fontId="10" fillId="0" borderId="2" xfId="53" applyNumberFormat="1" applyFont="1" applyFill="1" applyBorder="1" applyAlignment="1">
      <alignment horizontal="center" vertical="center" wrapText="1"/>
    </xf>
    <xf numFmtId="0" fontId="10" fillId="0" borderId="2" xfId="53" applyNumberFormat="1" applyFont="1" applyFill="1" applyBorder="1" applyAlignment="1">
      <alignment horizontal="left" vertical="center" wrapText="1"/>
    </xf>
    <xf numFmtId="177" fontId="9" fillId="0" borderId="2" xfId="0" applyNumberFormat="1" applyFont="1" applyFill="1" applyBorder="1">
      <alignment vertical="center"/>
    </xf>
    <xf numFmtId="0" fontId="23" fillId="0" borderId="2" xfId="0" applyFont="1" applyFill="1" applyBorder="1" applyAlignment="1">
      <alignment horizontal="center" vertical="center" wrapText="1"/>
    </xf>
    <xf numFmtId="0" fontId="6" fillId="0" borderId="2" xfId="54" applyNumberFormat="1" applyFont="1" applyFill="1" applyBorder="1" applyAlignment="1">
      <alignment horizontal="center" vertical="center" wrapText="1"/>
    </xf>
    <xf numFmtId="178" fontId="9" fillId="0" borderId="2"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178" fontId="9" fillId="0" borderId="2" xfId="0" applyNumberFormat="1" applyFont="1" applyFill="1" applyBorder="1" applyAlignment="1">
      <alignment vertical="center"/>
    </xf>
    <xf numFmtId="0" fontId="10" fillId="0" borderId="2" xfId="53" applyNumberFormat="1" applyFont="1" applyFill="1" applyBorder="1" applyAlignment="1">
      <alignment vertical="center" wrapText="1"/>
    </xf>
    <xf numFmtId="176" fontId="19" fillId="0" borderId="2" xfId="0" applyNumberFormat="1" applyFont="1" applyFill="1" applyBorder="1" applyAlignment="1">
      <alignment horizontal="center" vertical="center" wrapText="1"/>
    </xf>
    <xf numFmtId="0" fontId="11" fillId="0" borderId="2" xfId="53" applyNumberFormat="1" applyFont="1" applyFill="1" applyBorder="1" applyAlignment="1">
      <alignment vertical="center" wrapText="1"/>
    </xf>
    <xf numFmtId="0" fontId="10" fillId="0" borderId="2" xfId="5" applyFont="1" applyFill="1" applyBorder="1" applyAlignment="1">
      <alignment horizontal="left" vertical="center" wrapText="1"/>
    </xf>
    <xf numFmtId="0" fontId="8" fillId="0" borderId="2" xfId="0" applyFont="1" applyFill="1" applyBorder="1" applyAlignment="1">
      <alignment vertical="center" wrapText="1"/>
    </xf>
    <xf numFmtId="0" fontId="8" fillId="0" borderId="2" xfId="0" applyFont="1" applyFill="1" applyBorder="1" applyAlignment="1">
      <alignment vertical="center"/>
    </xf>
    <xf numFmtId="0" fontId="24" fillId="0" borderId="2"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Fill="1" applyBorder="1" applyAlignment="1">
      <alignment vertical="center"/>
    </xf>
    <xf numFmtId="0" fontId="9" fillId="0" borderId="2" xfId="53" applyNumberFormat="1" applyFont="1" applyFill="1" applyBorder="1" applyAlignment="1">
      <alignment horizontal="center" vertical="center" wrapText="1"/>
    </xf>
    <xf numFmtId="0" fontId="11" fillId="0" borderId="2" xfId="53" applyNumberFormat="1" applyFont="1" applyFill="1" applyBorder="1" applyAlignment="1">
      <alignment horizontal="left" vertical="center" wrapText="1"/>
    </xf>
    <xf numFmtId="0" fontId="25" fillId="0" borderId="0" xfId="5" applyFont="1" applyFill="1" applyAlignment="1">
      <alignment horizontal="center" vertical="center" wrapText="1"/>
    </xf>
    <xf numFmtId="180" fontId="9" fillId="0" borderId="2" xfId="0" applyNumberFormat="1" applyFont="1" applyFill="1" applyBorder="1" applyAlignment="1">
      <alignment horizontal="justify" vertical="center" wrapText="1"/>
    </xf>
    <xf numFmtId="0" fontId="23" fillId="0" borderId="2" xfId="5" applyFont="1" applyFill="1" applyBorder="1" applyAlignment="1">
      <alignment horizontal="center" vertical="center"/>
    </xf>
    <xf numFmtId="177" fontId="21" fillId="0" borderId="2" xfId="0" applyNumberFormat="1" applyFont="1" applyFill="1" applyBorder="1" applyAlignment="1">
      <alignment horizontal="center" vertical="center"/>
    </xf>
    <xf numFmtId="179" fontId="9" fillId="0" borderId="2" xfId="0" applyNumberFormat="1" applyFont="1" applyFill="1" applyBorder="1" applyAlignment="1">
      <alignment horizontal="center" vertical="center" wrapText="1"/>
    </xf>
    <xf numFmtId="177" fontId="9" fillId="0" borderId="2" xfId="5" applyNumberFormat="1" applyFont="1" applyFill="1" applyBorder="1">
      <alignment vertical="center"/>
    </xf>
    <xf numFmtId="177" fontId="16" fillId="0" borderId="2" xfId="0" applyNumberFormat="1" applyFont="1" applyFill="1" applyBorder="1" applyAlignment="1">
      <alignment vertical="center"/>
    </xf>
    <xf numFmtId="177" fontId="19" fillId="0" borderId="2" xfId="0" applyNumberFormat="1" applyFont="1" applyFill="1" applyBorder="1" applyAlignment="1">
      <alignment vertical="center"/>
    </xf>
    <xf numFmtId="0" fontId="9" fillId="0" borderId="2"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xf>
    <xf numFmtId="182" fontId="9" fillId="0" borderId="2" xfId="0" applyNumberFormat="1" applyFont="1" applyFill="1" applyBorder="1" applyAlignment="1">
      <alignment horizontal="center" vertical="center"/>
    </xf>
    <xf numFmtId="178" fontId="9" fillId="0" borderId="2" xfId="0" applyNumberFormat="1" applyFont="1" applyFill="1" applyBorder="1" applyAlignment="1">
      <alignment horizontal="center" vertical="center"/>
    </xf>
    <xf numFmtId="0" fontId="20" fillId="0" borderId="2" xfId="0" applyFont="1" applyFill="1" applyBorder="1" applyAlignment="1">
      <alignment vertical="center" wrapText="1"/>
    </xf>
    <xf numFmtId="0" fontId="11"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0" xfId="56" applyFont="1" applyFill="1" applyBorder="1" applyAlignment="1">
      <alignment horizontal="center" vertical="center"/>
    </xf>
    <xf numFmtId="0" fontId="26" fillId="0" borderId="0" xfId="56" applyFont="1" applyFill="1" applyAlignment="1">
      <alignment horizontal="center" vertical="center"/>
    </xf>
    <xf numFmtId="0" fontId="18" fillId="0" borderId="0" xfId="0" applyFont="1" applyFill="1" applyBorder="1" applyAlignment="1">
      <alignment horizontal="center" vertical="center"/>
    </xf>
    <xf numFmtId="177" fontId="18"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27" fillId="0" borderId="0" xfId="53" applyNumberFormat="1" applyFont="1" applyFill="1" applyBorder="1" applyAlignment="1">
      <alignment horizontal="center" vertical="center" wrapText="1"/>
    </xf>
    <xf numFmtId="177" fontId="27" fillId="0" borderId="0" xfId="53" applyNumberFormat="1" applyFont="1" applyFill="1" applyBorder="1" applyAlignment="1">
      <alignment horizontal="center" vertical="center" wrapText="1"/>
    </xf>
    <xf numFmtId="0" fontId="28" fillId="0" borderId="0" xfId="53" applyNumberFormat="1" applyFont="1" applyFill="1" applyBorder="1" applyAlignment="1">
      <alignment horizontal="center" vertical="center" wrapText="1"/>
    </xf>
    <xf numFmtId="177" fontId="29" fillId="0" borderId="1" xfId="53" applyNumberFormat="1" applyFont="1" applyFill="1" applyBorder="1" applyAlignment="1">
      <alignment horizontal="right" vertical="center" wrapText="1"/>
    </xf>
    <xf numFmtId="177" fontId="11" fillId="0" borderId="2" xfId="53" applyNumberFormat="1" applyFont="1" applyFill="1" applyBorder="1" applyAlignment="1">
      <alignment horizontal="center" vertical="center" wrapText="1"/>
    </xf>
    <xf numFmtId="0" fontId="30" fillId="0" borderId="2" xfId="41" applyNumberFormat="1" applyFont="1" applyFill="1" applyBorder="1" applyAlignment="1" applyProtection="1">
      <alignment horizontal="center" vertical="center" wrapText="1"/>
    </xf>
    <xf numFmtId="177" fontId="30" fillId="0" borderId="2" xfId="53" applyNumberFormat="1" applyFont="1" applyFill="1" applyBorder="1" applyAlignment="1">
      <alignment horizontal="center" vertical="center" wrapText="1"/>
    </xf>
    <xf numFmtId="0" fontId="30" fillId="0" borderId="7" xfId="46" applyNumberFormat="1" applyFont="1" applyFill="1" applyBorder="1" applyAlignment="1" applyProtection="1">
      <alignment horizontal="center" vertical="center" wrapText="1"/>
    </xf>
    <xf numFmtId="0" fontId="30" fillId="0" borderId="9" xfId="46" applyNumberFormat="1" applyFont="1" applyFill="1" applyBorder="1" applyAlignment="1" applyProtection="1">
      <alignment horizontal="center" vertical="center" wrapText="1"/>
    </xf>
    <xf numFmtId="0" fontId="30" fillId="0" borderId="8" xfId="46" applyNumberFormat="1" applyFont="1" applyFill="1" applyBorder="1" applyAlignment="1" applyProtection="1">
      <alignment horizontal="center" vertical="center" wrapText="1"/>
    </xf>
    <xf numFmtId="177" fontId="30" fillId="0" borderId="2" xfId="0" applyNumberFormat="1" applyFont="1" applyFill="1" applyBorder="1" applyAlignment="1">
      <alignment horizontal="center" vertical="center"/>
    </xf>
    <xf numFmtId="177" fontId="30" fillId="0" borderId="0" xfId="0" applyNumberFormat="1" applyFont="1" applyFill="1" applyBorder="1" applyAlignment="1">
      <alignment horizontal="center" vertical="center"/>
    </xf>
    <xf numFmtId="0" fontId="31" fillId="0" borderId="2" xfId="46" applyNumberFormat="1" applyFont="1" applyFill="1" applyBorder="1" applyAlignment="1" applyProtection="1">
      <alignment horizontal="center" vertical="center" wrapText="1"/>
    </xf>
    <xf numFmtId="0" fontId="32" fillId="0" borderId="2" xfId="46" applyNumberFormat="1" applyFont="1" applyFill="1" applyBorder="1" applyAlignment="1" applyProtection="1">
      <alignment horizontal="center" vertical="center" wrapText="1"/>
    </xf>
    <xf numFmtId="177" fontId="26" fillId="0" borderId="2" xfId="53" applyNumberFormat="1" applyFont="1" applyFill="1" applyBorder="1" applyAlignment="1">
      <alignment horizontal="center" vertical="center" wrapText="1"/>
    </xf>
    <xf numFmtId="0" fontId="33" fillId="0" borderId="2" xfId="46" applyNumberFormat="1" applyFont="1" applyFill="1" applyBorder="1" applyAlignment="1" applyProtection="1">
      <alignment horizontal="center" vertical="center" wrapText="1"/>
    </xf>
    <xf numFmtId="0" fontId="33" fillId="0" borderId="3" xfId="46" applyNumberFormat="1" applyFont="1" applyFill="1" applyBorder="1" applyAlignment="1" applyProtection="1">
      <alignment horizontal="center" vertical="center" wrapText="1"/>
    </xf>
    <xf numFmtId="0" fontId="33" fillId="0" borderId="7" xfId="46" applyNumberFormat="1" applyFont="1" applyFill="1" applyBorder="1" applyAlignment="1" applyProtection="1">
      <alignment horizontal="center" vertical="center" wrapText="1"/>
    </xf>
    <xf numFmtId="0" fontId="33" fillId="0" borderId="8" xfId="46" applyNumberFormat="1" applyFont="1" applyFill="1" applyBorder="1" applyAlignment="1" applyProtection="1">
      <alignment horizontal="center" vertical="center" wrapText="1"/>
    </xf>
    <xf numFmtId="0" fontId="33" fillId="0" borderId="10" xfId="46" applyNumberFormat="1" applyFont="1" applyFill="1" applyBorder="1" applyAlignment="1" applyProtection="1">
      <alignment horizontal="center" vertical="center" wrapText="1"/>
    </xf>
    <xf numFmtId="177" fontId="10" fillId="0" borderId="2" xfId="0" applyNumberFormat="1" applyFont="1" applyFill="1" applyBorder="1" applyAlignment="1">
      <alignment horizontal="center" vertical="center"/>
    </xf>
    <xf numFmtId="177" fontId="26" fillId="0" borderId="2" xfId="0" applyNumberFormat="1" applyFont="1" applyFill="1" applyBorder="1" applyAlignment="1">
      <alignment horizontal="center" vertical="center"/>
    </xf>
    <xf numFmtId="177" fontId="34" fillId="0" borderId="2" xfId="53" applyNumberFormat="1"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0" fontId="31" fillId="0" borderId="3" xfId="46" applyNumberFormat="1" applyFont="1" applyFill="1" applyBorder="1" applyAlignment="1" applyProtection="1">
      <alignment horizontal="center" vertical="center" wrapText="1"/>
    </xf>
    <xf numFmtId="0" fontId="31" fillId="0" borderId="10" xfId="46" applyNumberFormat="1" applyFont="1" applyFill="1" applyBorder="1" applyAlignment="1" applyProtection="1">
      <alignment horizontal="center" vertical="center" wrapText="1"/>
    </xf>
    <xf numFmtId="0" fontId="31" fillId="0" borderId="4" xfId="46" applyNumberFormat="1" applyFont="1" applyFill="1" applyBorder="1" applyAlignment="1" applyProtection="1">
      <alignment horizontal="center" vertical="center" wrapText="1"/>
    </xf>
    <xf numFmtId="0" fontId="33" fillId="0" borderId="9" xfId="46" applyNumberFormat="1" applyFont="1" applyFill="1" applyBorder="1" applyAlignment="1" applyProtection="1">
      <alignment horizontal="center" vertical="center" wrapText="1"/>
    </xf>
    <xf numFmtId="31" fontId="33" fillId="0" borderId="2" xfId="53" applyNumberFormat="1" applyFont="1" applyFill="1" applyBorder="1" applyAlignment="1" applyProtection="1">
      <alignment horizontal="center" vertical="center" wrapText="1"/>
    </xf>
    <xf numFmtId="0" fontId="33" fillId="0" borderId="2" xfId="53" applyFont="1" applyFill="1" applyBorder="1" applyAlignment="1" applyProtection="1">
      <alignment horizontal="center" vertical="center" wrapText="1"/>
    </xf>
    <xf numFmtId="0" fontId="30" fillId="0" borderId="7" xfId="41" applyNumberFormat="1" applyFont="1" applyFill="1" applyBorder="1" applyAlignment="1" applyProtection="1">
      <alignment horizontal="center" vertical="center" wrapText="1"/>
    </xf>
    <xf numFmtId="0" fontId="30" fillId="0" borderId="9" xfId="41" applyNumberFormat="1" applyFont="1" applyFill="1" applyBorder="1" applyAlignment="1" applyProtection="1">
      <alignment horizontal="center" vertical="center" wrapText="1"/>
    </xf>
    <xf numFmtId="0" fontId="30" fillId="0" borderId="8" xfId="41" applyNumberFormat="1" applyFont="1" applyFill="1" applyBorder="1" applyAlignment="1" applyProtection="1">
      <alignment horizontal="center" vertical="center" wrapText="1"/>
    </xf>
    <xf numFmtId="0" fontId="35" fillId="0" borderId="2" xfId="56" applyFont="1" applyFill="1" applyBorder="1" applyAlignment="1" applyProtection="1">
      <alignment horizontal="center" vertical="center"/>
    </xf>
    <xf numFmtId="0" fontId="33" fillId="0" borderId="2" xfId="53" applyNumberFormat="1" applyFont="1" applyFill="1" applyBorder="1" applyAlignment="1" applyProtection="1">
      <alignment horizontal="center" vertical="center" wrapText="1"/>
    </xf>
    <xf numFmtId="177" fontId="34" fillId="0" borderId="2" xfId="0" applyNumberFormat="1" applyFont="1" applyFill="1" applyBorder="1" applyAlignment="1" applyProtection="1">
      <alignment horizontal="center" vertical="center" wrapText="1"/>
      <protection locked="0"/>
    </xf>
    <xf numFmtId="0" fontId="33" fillId="0" borderId="7" xfId="53" applyNumberFormat="1" applyFont="1" applyFill="1" applyBorder="1" applyAlignment="1" applyProtection="1">
      <alignment horizontal="center" vertical="center" wrapText="1"/>
    </xf>
    <xf numFmtId="0" fontId="33" fillId="0" borderId="9" xfId="53" applyNumberFormat="1" applyFont="1" applyFill="1" applyBorder="1" applyAlignment="1" applyProtection="1">
      <alignment horizontal="center" vertical="center" wrapText="1"/>
    </xf>
    <xf numFmtId="0" fontId="33" fillId="0" borderId="8" xfId="53" applyNumberFormat="1" applyFont="1" applyFill="1" applyBorder="1" applyAlignment="1" applyProtection="1">
      <alignment horizontal="center" vertical="center" wrapText="1"/>
    </xf>
    <xf numFmtId="0" fontId="30" fillId="0" borderId="2" xfId="53" applyNumberFormat="1" applyFont="1" applyFill="1" applyBorder="1" applyAlignment="1">
      <alignment horizontal="center" vertical="center" wrapText="1"/>
    </xf>
    <xf numFmtId="0" fontId="10" fillId="0" borderId="7" xfId="53" applyNumberFormat="1" applyFont="1" applyFill="1" applyBorder="1" applyAlignment="1">
      <alignment horizontal="center" vertical="center" wrapText="1"/>
    </xf>
    <xf numFmtId="0" fontId="10" fillId="0" borderId="9" xfId="53" applyNumberFormat="1" applyFont="1" applyFill="1" applyBorder="1" applyAlignment="1">
      <alignment horizontal="center" vertical="center" wrapText="1"/>
    </xf>
    <xf numFmtId="0" fontId="10" fillId="0" borderId="8" xfId="53" applyNumberFormat="1" applyFont="1" applyFill="1" applyBorder="1" applyAlignment="1">
      <alignment horizontal="center" vertical="center" wrapText="1"/>
    </xf>
    <xf numFmtId="177" fontId="31" fillId="0" borderId="2" xfId="53" applyNumberFormat="1" applyFont="1" applyFill="1" applyBorder="1" applyAlignment="1">
      <alignment horizontal="center" vertical="center" wrapText="1"/>
    </xf>
    <xf numFmtId="0" fontId="18" fillId="0" borderId="2" xfId="0" applyFont="1" applyFill="1" applyBorder="1" applyAlignment="1">
      <alignment horizontal="left" vertical="center"/>
    </xf>
    <xf numFmtId="177" fontId="18" fillId="0" borderId="2" xfId="0" applyNumberFormat="1" applyFont="1" applyFill="1" applyBorder="1" applyAlignment="1">
      <alignment horizontal="left" vertical="center"/>
    </xf>
    <xf numFmtId="0" fontId="29" fillId="0" borderId="1" xfId="53" applyNumberFormat="1" applyFont="1" applyFill="1" applyBorder="1" applyAlignment="1">
      <alignment horizontal="right" vertical="center" wrapText="1"/>
    </xf>
    <xf numFmtId="10" fontId="30" fillId="0" borderId="2" xfId="53" applyNumberFormat="1" applyFont="1" applyFill="1"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2_2-1统计表_1"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2" xfId="53"/>
    <cellStyle name="常规 100" xfId="54"/>
    <cellStyle name="常规 11" xfId="55"/>
    <cellStyle name="常规 14" xfId="56"/>
    <cellStyle name="常规 7" xfId="57"/>
  </cellStyles>
  <tableStyles count="0" defaultTableStyle="TableStyleMedium2" defaultPivotStyle="PivotStyleLight16"/>
  <colors>
    <mruColors>
      <color rgb="00679DBA"/>
      <color rgb="0092D050"/>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externalLink" Target="externalLinks/externalLink23.xml"/><Relationship Id="rId25" Type="http://schemas.openxmlformats.org/officeDocument/2006/relationships/externalLink" Target="externalLinks/externalLink22.xml"/><Relationship Id="rId24" Type="http://schemas.openxmlformats.org/officeDocument/2006/relationships/externalLink" Target="externalLinks/externalLink21.xml"/><Relationship Id="rId23" Type="http://schemas.openxmlformats.org/officeDocument/2006/relationships/externalLink" Target="externalLinks/externalLink20.xml"/><Relationship Id="rId22" Type="http://schemas.openxmlformats.org/officeDocument/2006/relationships/externalLink" Target="externalLinks/externalLink19.xml"/><Relationship Id="rId21" Type="http://schemas.openxmlformats.org/officeDocument/2006/relationships/externalLink" Target="externalLinks/externalLink18.xml"/><Relationship Id="rId20" Type="http://schemas.openxmlformats.org/officeDocument/2006/relationships/externalLink" Target="externalLinks/externalLink17.xml"/><Relationship Id="rId2" Type="http://schemas.openxmlformats.org/officeDocument/2006/relationships/worksheet" Target="worksheets/sheet2.xml"/><Relationship Id="rId19" Type="http://schemas.openxmlformats.org/officeDocument/2006/relationships/externalLink" Target="externalLinks/externalLink16.xml"/><Relationship Id="rId18" Type="http://schemas.openxmlformats.org/officeDocument/2006/relationships/externalLink" Target="externalLinks/externalLink15.xml"/><Relationship Id="rId17" Type="http://schemas.openxmlformats.org/officeDocument/2006/relationships/externalLink" Target="externalLinks/externalLink14.xml"/><Relationship Id="rId16" Type="http://schemas.openxmlformats.org/officeDocument/2006/relationships/externalLink" Target="externalLinks/externalLink13.xml"/><Relationship Id="rId15" Type="http://schemas.openxmlformats.org/officeDocument/2006/relationships/externalLink" Target="externalLinks/externalLink12.xml"/><Relationship Id="rId14" Type="http://schemas.openxmlformats.org/officeDocument/2006/relationships/externalLink" Target="externalLinks/externalLink11.xml"/><Relationship Id="rId13" Type="http://schemas.openxmlformats.org/officeDocument/2006/relationships/externalLink" Target="externalLinks/externalLink10.xml"/><Relationship Id="rId12" Type="http://schemas.openxmlformats.org/officeDocument/2006/relationships/externalLink" Target="externalLinks/externalLink9.xml"/><Relationship Id="rId11" Type="http://schemas.openxmlformats.org/officeDocument/2006/relationships/externalLink" Target="externalLinks/externalLink8.xml"/><Relationship Id="rId10" Type="http://schemas.openxmlformats.org/officeDocument/2006/relationships/externalLink" Target="externalLinks/externalLink7.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DOCUME~1\zq\LOCALS~1\Temp\&#25919;&#27861;&#21475;&#24120;&#29992;&#32479;&#35745;&#36164;&#26009;\&#19977;&#23395;&#24230;&#27719;&#24635;\&#39044;&#31639;\2006&#39044;&#31639;&#25253;&#349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O:\DOCUME~1\zq\LOCALS~1\Temp\&#36130;&#25919;&#20379;&#20859;&#20154;&#21592;&#20449;&#24687;&#34920;\&#25945;&#32946;\&#27896;&#27700;&#22235;&#2001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zzj(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O:\&#33609;&#21407;&#31449;&#23454;&#21517;&#21046;&#34920;&#26684;&#21450;&#29031;&#29255;\2011&#24180;&#24037;&#20316;\&#23454;&#21517;&#21046;&#31649;&#29702;&#24037;&#20316;\&#21160;&#21592;&#20250;\&#34892;&#25919;&#26426;&#26500;&#20154;&#21592;&#27169;&#2649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编码"/>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各年度收费、罚没、专项收入.xls]Sheet3"/>
      <sheetName val="本年收入合计"/>
      <sheetName val="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 val="13 铁路配件"/>
      <sheetName val="财政供养人员增幅"/>
      <sheetName val="P1012001"/>
      <sheetName val="工商税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 val="GDP"/>
      <sheetName val="公检法司编制"/>
      <sheetName val="行政编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 val="一般预算收入"/>
      <sheetName val="农业用地"/>
      <sheetName val="公检法司编制"/>
      <sheetName val="行政编制"/>
      <sheetName val="合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农业人口"/>
      <sheetName val="工商税收"/>
      <sheetName val="事业发展"/>
      <sheetName val="编码"/>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农业用地"/>
      <sheetName val="公检法司编制"/>
      <sheetName val="行政编制"/>
      <sheetName val="行政机构人员信息"/>
      <sheetName val="农业人口"/>
    </sheetNames>
    <sheetDataSet>
      <sheetData sheetId="0" refreshError="1"/>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人员支出"/>
      <sheetName val="合计"/>
      <sheetName val="农业用地"/>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事业发展"/>
      <sheetName val="编码"/>
      <sheetName val="人员支出"/>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行政区划"/>
      <sheetName val="农业人口"/>
      <sheetName val="2002年一般预算收入"/>
      <sheetName val="编码"/>
      <sheetName val="事业发展"/>
    </sheetNames>
    <sheetDataSet>
      <sheetData sheetId="0" refreshError="1"/>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 val="农业用地"/>
      <sheetName val="本年收入合计"/>
      <sheetName val="行政区划"/>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02年一般预算收入"/>
      <sheetName val="人员支出"/>
      <sheetName val="一般预算收入"/>
      <sheetName val="财政供养人员增幅"/>
      <sheetName val="基础编码"/>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存货明细表"/>
      <sheetName val="原材料明细表"/>
      <sheetName val="产成品明细表"/>
      <sheetName val="32.5R水泥"/>
      <sheetName val="42.5R水泥"/>
      <sheetName val="复合PC32.5R"/>
      <sheetName val="外购熟料"/>
      <sheetName val="低碱PO42.5水泥"/>
      <sheetName val="石灰石"/>
      <sheetName val="制造费用"/>
      <sheetName val="待摊费用"/>
      <sheetName val="主营业务成本明细表"/>
      <sheetName val=""/>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1012001"/>
      <sheetName val="事业发展"/>
      <sheetName val="公检法司编制"/>
      <sheetName val="行政编制"/>
      <sheetName val="基础编码"/>
      <sheetName val="工商税收"/>
      <sheetName val="2002年一般预算收入"/>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行政机构人员信息"/>
      <sheetName val="数据输入说明"/>
      <sheetName val="行政区划"/>
      <sheetName val="人员支出"/>
      <sheetName val="P1012001"/>
    </sheetNames>
    <sheetDataSet>
      <sheetData sheetId="0" refreshError="1"/>
      <sheetData sheetId="1" refreshError="1"/>
      <sheetData sheetId="2" refreshError="1"/>
      <sheetData sheetId="3" refreshError="1"/>
      <sheetData sheetId="4"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efine"/>
      <sheetName val="中小学生"/>
      <sheetName val="基础编码"/>
      <sheetName val="P1012001"/>
      <sheetName val="2002年一般预算收入"/>
      <sheetName val="行政机构人员信息"/>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总人口"/>
      <sheetName val="2002年一般预算收入"/>
      <sheetName val="P1012001"/>
      <sheetName val="中小学生"/>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 val="行政机构人员信息"/>
      <sheetName val="基础编码"/>
      <sheetName val="一般预算收入"/>
      <sheetName val="P1012001"/>
      <sheetName val="皋兰县"/>
      <sheetName val="永登"/>
      <sheetName val="七里河"/>
      <sheetName val="榆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财政供养人员增幅"/>
      <sheetName val="中小学生"/>
      <sheetName val="总人口"/>
      <sheetName val="#REF!"/>
      <sheetName val="农业用地"/>
      <sheetName val="本年收入合计"/>
      <sheetName val="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村级支出"/>
      <sheetName val="总人口"/>
      <sheetName val="财政供养人员增幅"/>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13 铁路配件"/>
      <sheetName val="P1012001"/>
      <sheetName val="________"/>
      <sheetName val="XL4Poppy"/>
      <sheetName val="村级支出"/>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DP"/>
      <sheetName val="本年收入合计"/>
      <sheetName val="合计"/>
      <sheetName val="村级支出"/>
      <sheetName val="13 铁路配件"/>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一般预算收入"/>
      <sheetName val="财政供养人员增幅"/>
      <sheetName val="行政区划"/>
      <sheetName val="农业人口"/>
      <sheetName val="GDP"/>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工商税收"/>
      <sheetName val="村级支出"/>
      <sheetName val="中小学生"/>
      <sheetName val="P1012001"/>
      <sheetName val="一般预算收入"/>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444444"/>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1"/>
  <sheetViews>
    <sheetView zoomScale="120" zoomScaleNormal="120" topLeftCell="A23" workbookViewId="0">
      <selection activeCell="B8" sqref="B8:E8"/>
    </sheetView>
  </sheetViews>
  <sheetFormatPr defaultColWidth="9" defaultRowHeight="14.4"/>
  <cols>
    <col min="1" max="1" width="6" style="118" customWidth="1"/>
    <col min="2" max="2" width="6.87962962962963" style="118" customWidth="1"/>
    <col min="3" max="3" width="5.66666666666667" style="118" customWidth="1"/>
    <col min="4" max="4" width="7" style="118" customWidth="1"/>
    <col min="5" max="5" width="14.6666666666667" style="118" customWidth="1"/>
    <col min="6" max="6" width="10.6666666666667" style="118" customWidth="1"/>
    <col min="7" max="7" width="18.5555555555556" style="118" customWidth="1"/>
    <col min="8" max="8" width="11.7777777777778" style="119" customWidth="1"/>
    <col min="9" max="9" width="9.44444444444444" style="118" customWidth="1"/>
    <col min="10" max="10" width="12.6666666666667" style="118"/>
    <col min="11" max="11" width="11.5555555555556" style="118" customWidth="1"/>
    <col min="12" max="12" width="10.6296296296296" style="118" customWidth="1"/>
    <col min="13" max="14" width="11.1111111111111" style="118"/>
    <col min="15" max="16384" width="9" style="118"/>
  </cols>
  <sheetData>
    <row r="1" ht="18.6" customHeight="1" spans="1:5">
      <c r="A1" s="120" t="s">
        <v>0</v>
      </c>
      <c r="B1" s="120"/>
      <c r="C1" s="113"/>
      <c r="D1" s="113"/>
      <c r="E1" s="113"/>
    </row>
    <row r="2" ht="51" customHeight="1" spans="1:9">
      <c r="A2" s="121" t="s">
        <v>1</v>
      </c>
      <c r="B2" s="121"/>
      <c r="C2" s="121"/>
      <c r="D2" s="121"/>
      <c r="E2" s="121"/>
      <c r="F2" s="121"/>
      <c r="G2" s="121"/>
      <c r="H2" s="122"/>
      <c r="I2" s="121"/>
    </row>
    <row r="3" ht="18" customHeight="1" spans="1:9">
      <c r="A3" s="123"/>
      <c r="B3" s="123"/>
      <c r="C3" s="123"/>
      <c r="D3" s="123"/>
      <c r="E3" s="123"/>
      <c r="F3" s="123"/>
      <c r="G3" s="123"/>
      <c r="H3" s="124" t="s">
        <v>2</v>
      </c>
      <c r="I3" s="167"/>
    </row>
    <row r="4" s="113" customFormat="1" ht="18" customHeight="1" spans="1:9">
      <c r="A4" s="41" t="s">
        <v>3</v>
      </c>
      <c r="B4" s="41" t="s">
        <v>4</v>
      </c>
      <c r="C4" s="41"/>
      <c r="D4" s="41"/>
      <c r="E4" s="41"/>
      <c r="F4" s="41" t="s">
        <v>5</v>
      </c>
      <c r="G4" s="41"/>
      <c r="H4" s="125" t="s">
        <v>6</v>
      </c>
      <c r="I4" s="41" t="s">
        <v>7</v>
      </c>
    </row>
    <row r="5" s="113" customFormat="1" ht="18" customHeight="1" spans="1:9">
      <c r="A5" s="41"/>
      <c r="B5" s="41"/>
      <c r="C5" s="41"/>
      <c r="D5" s="41"/>
      <c r="E5" s="41"/>
      <c r="F5" s="41" t="s">
        <v>8</v>
      </c>
      <c r="G5" s="41" t="s">
        <v>9</v>
      </c>
      <c r="H5" s="125"/>
      <c r="I5" s="41"/>
    </row>
    <row r="6" s="114" customFormat="1" ht="21" customHeight="1" spans="1:9">
      <c r="A6" s="126" t="s">
        <v>10</v>
      </c>
      <c r="B6" s="126"/>
      <c r="C6" s="126"/>
      <c r="D6" s="126"/>
      <c r="E6" s="126"/>
      <c r="F6" s="127">
        <f>F7+F41+F55+F58</f>
        <v>6206.59</v>
      </c>
      <c r="G6" s="127"/>
      <c r="H6" s="127">
        <f>H7+H41+H55+H58</f>
        <v>5420</v>
      </c>
      <c r="I6" s="168">
        <f t="shared" ref="I6:I10" si="0">H6/F6</f>
        <v>0.873265351827654</v>
      </c>
    </row>
    <row r="7" s="114" customFormat="1" ht="21" customHeight="1" spans="1:9">
      <c r="A7" s="126"/>
      <c r="B7" s="128" t="s">
        <v>11</v>
      </c>
      <c r="C7" s="129"/>
      <c r="D7" s="129"/>
      <c r="E7" s="130"/>
      <c r="F7" s="131">
        <f>F8+F9+F19+F22+F23+F24+F25+F26+F27+F28+F29+F30+F31+F32+F33+F34</f>
        <v>3992</v>
      </c>
      <c r="G7" s="132"/>
      <c r="H7" s="131">
        <f>H8+H9+H19+H22+H23+H24+H25+H26+H27+H28+H29+H30+H31+H32+H33+H34</f>
        <v>3579</v>
      </c>
      <c r="I7" s="168">
        <f t="shared" si="0"/>
        <v>0.896543086172345</v>
      </c>
    </row>
    <row r="8" s="115" customFormat="1" ht="60.6" customHeight="1" spans="1:9">
      <c r="A8" s="133">
        <v>1</v>
      </c>
      <c r="B8" s="134" t="s">
        <v>12</v>
      </c>
      <c r="C8" s="134"/>
      <c r="D8" s="134"/>
      <c r="E8" s="134"/>
      <c r="F8" s="135">
        <v>3435</v>
      </c>
      <c r="G8" s="135" t="s">
        <v>13</v>
      </c>
      <c r="H8" s="135">
        <v>3435</v>
      </c>
      <c r="I8" s="168">
        <f t="shared" si="0"/>
        <v>1</v>
      </c>
    </row>
    <row r="9" s="115" customFormat="1" ht="42" customHeight="1" spans="1:9">
      <c r="A9" s="133">
        <v>2</v>
      </c>
      <c r="B9" s="136" t="s">
        <v>14</v>
      </c>
      <c r="C9" s="136"/>
      <c r="D9" s="136"/>
      <c r="E9" s="136"/>
      <c r="F9" s="135">
        <v>273</v>
      </c>
      <c r="G9" s="135" t="s">
        <v>15</v>
      </c>
      <c r="H9" s="135">
        <v>0</v>
      </c>
      <c r="I9" s="168">
        <f t="shared" si="0"/>
        <v>0</v>
      </c>
    </row>
    <row r="10" s="115" customFormat="1" ht="57.6" customHeight="1" spans="1:9">
      <c r="A10" s="133">
        <v>3</v>
      </c>
      <c r="B10" s="136" t="s">
        <v>16</v>
      </c>
      <c r="C10" s="136" t="s">
        <v>17</v>
      </c>
      <c r="D10" s="136"/>
      <c r="E10" s="136"/>
      <c r="F10" s="135">
        <v>96</v>
      </c>
      <c r="G10" s="135" t="s">
        <v>18</v>
      </c>
      <c r="H10" s="135"/>
      <c r="I10" s="168">
        <f t="shared" si="0"/>
        <v>0</v>
      </c>
    </row>
    <row r="11" s="115" customFormat="1" ht="37.5" customHeight="1" spans="1:9">
      <c r="A11" s="133"/>
      <c r="B11" s="136"/>
      <c r="C11" s="137" t="s">
        <v>19</v>
      </c>
      <c r="D11" s="138" t="s">
        <v>20</v>
      </c>
      <c r="E11" s="139"/>
      <c r="F11" s="135">
        <v>96</v>
      </c>
      <c r="G11" s="135" t="s">
        <v>18</v>
      </c>
      <c r="H11" s="135"/>
      <c r="I11" s="168"/>
    </row>
    <row r="12" s="115" customFormat="1" ht="37.5" customHeight="1" spans="1:9">
      <c r="A12" s="133"/>
      <c r="B12" s="136"/>
      <c r="C12" s="140"/>
      <c r="D12" s="138" t="s">
        <v>21</v>
      </c>
      <c r="E12" s="139"/>
      <c r="F12" s="135"/>
      <c r="G12" s="141"/>
      <c r="H12" s="142"/>
      <c r="I12" s="168"/>
    </row>
    <row r="13" s="115" customFormat="1" ht="37.5" customHeight="1" spans="1:9">
      <c r="A13" s="133"/>
      <c r="B13" s="136"/>
      <c r="C13" s="140"/>
      <c r="D13" s="138" t="s">
        <v>22</v>
      </c>
      <c r="E13" s="139"/>
      <c r="F13" s="135"/>
      <c r="G13" s="143"/>
      <c r="H13" s="135"/>
      <c r="I13" s="168"/>
    </row>
    <row r="14" s="115" customFormat="1" ht="37.5" customHeight="1" spans="1:9">
      <c r="A14" s="133"/>
      <c r="B14" s="136"/>
      <c r="C14" s="140"/>
      <c r="D14" s="138" t="s">
        <v>23</v>
      </c>
      <c r="E14" s="139"/>
      <c r="F14" s="135"/>
      <c r="G14" s="143"/>
      <c r="H14" s="135"/>
      <c r="I14" s="168"/>
    </row>
    <row r="15" s="115" customFormat="1" ht="37.5" customHeight="1" spans="1:9">
      <c r="A15" s="133"/>
      <c r="B15" s="136"/>
      <c r="C15" s="140"/>
      <c r="D15" s="138" t="s">
        <v>24</v>
      </c>
      <c r="E15" s="139"/>
      <c r="F15" s="135"/>
      <c r="G15" s="143"/>
      <c r="H15" s="135"/>
      <c r="I15" s="168"/>
    </row>
    <row r="16" s="115" customFormat="1" ht="37.5" customHeight="1" spans="1:9">
      <c r="A16" s="133"/>
      <c r="B16" s="136"/>
      <c r="C16" s="140"/>
      <c r="D16" s="138" t="s">
        <v>25</v>
      </c>
      <c r="E16" s="139"/>
      <c r="F16" s="135"/>
      <c r="G16" s="141"/>
      <c r="H16" s="135"/>
      <c r="I16" s="168"/>
    </row>
    <row r="17" s="115" customFormat="1" ht="37.5" customHeight="1" spans="1:9">
      <c r="A17" s="133"/>
      <c r="B17" s="136"/>
      <c r="C17" s="140"/>
      <c r="D17" s="138" t="s">
        <v>26</v>
      </c>
      <c r="E17" s="139"/>
      <c r="F17" s="135"/>
      <c r="G17" s="143"/>
      <c r="H17" s="135"/>
      <c r="I17" s="168"/>
    </row>
    <row r="18" s="115" customFormat="1" ht="37.5" customHeight="1" spans="1:9">
      <c r="A18" s="133"/>
      <c r="B18" s="136"/>
      <c r="C18" s="140"/>
      <c r="D18" s="138" t="s">
        <v>27</v>
      </c>
      <c r="E18" s="139"/>
      <c r="F18" s="135"/>
      <c r="G18" s="143"/>
      <c r="H18" s="135"/>
      <c r="I18" s="168"/>
    </row>
    <row r="19" s="115" customFormat="1" ht="37.5" customHeight="1" spans="1:9">
      <c r="A19" s="133"/>
      <c r="B19" s="136"/>
      <c r="C19" s="136" t="s">
        <v>28</v>
      </c>
      <c r="D19" s="136"/>
      <c r="E19" s="136"/>
      <c r="F19" s="135">
        <f>F10-F11-F12-F13-F14-F15-F16-F17-F18</f>
        <v>0</v>
      </c>
      <c r="G19" s="144"/>
      <c r="H19" s="135">
        <v>0</v>
      </c>
      <c r="I19" s="168" t="e">
        <f t="shared" ref="I19:I34" si="1">H19/F19</f>
        <v>#DIV/0!</v>
      </c>
    </row>
    <row r="20" s="115" customFormat="1" ht="37.5" customHeight="1" spans="1:9">
      <c r="A20" s="145">
        <v>4</v>
      </c>
      <c r="B20" s="136" t="s">
        <v>29</v>
      </c>
      <c r="C20" s="136" t="s">
        <v>17</v>
      </c>
      <c r="D20" s="136"/>
      <c r="E20" s="136"/>
      <c r="F20" s="141">
        <v>8</v>
      </c>
      <c r="G20" s="135" t="s">
        <v>30</v>
      </c>
      <c r="H20" s="135"/>
      <c r="I20" s="168"/>
    </row>
    <row r="21" s="115" customFormat="1" ht="37.5" customHeight="1" spans="1:9">
      <c r="A21" s="146"/>
      <c r="B21" s="136"/>
      <c r="C21" s="136" t="s">
        <v>31</v>
      </c>
      <c r="D21" s="136"/>
      <c r="E21" s="136"/>
      <c r="F21" s="141">
        <v>8</v>
      </c>
      <c r="G21" s="135" t="s">
        <v>30</v>
      </c>
      <c r="H21" s="135"/>
      <c r="I21" s="168"/>
    </row>
    <row r="22" s="115" customFormat="1" ht="35.25" customHeight="1" spans="1:9">
      <c r="A22" s="147"/>
      <c r="B22" s="136"/>
      <c r="C22" s="136" t="s">
        <v>28</v>
      </c>
      <c r="D22" s="136"/>
      <c r="E22" s="136"/>
      <c r="F22" s="135">
        <v>0</v>
      </c>
      <c r="G22" s="135"/>
      <c r="H22" s="135">
        <v>0</v>
      </c>
      <c r="I22" s="168" t="e">
        <f t="shared" si="1"/>
        <v>#DIV/0!</v>
      </c>
    </row>
    <row r="23" s="115" customFormat="1" ht="40.2" customHeight="1" spans="1:9">
      <c r="A23" s="133">
        <v>5</v>
      </c>
      <c r="B23" s="136" t="s">
        <v>32</v>
      </c>
      <c r="C23" s="136"/>
      <c r="D23" s="136"/>
      <c r="E23" s="136"/>
      <c r="F23" s="144"/>
      <c r="G23" s="144"/>
      <c r="H23" s="135"/>
      <c r="I23" s="168" t="e">
        <f t="shared" si="1"/>
        <v>#DIV/0!</v>
      </c>
    </row>
    <row r="24" s="115" customFormat="1" ht="39" customHeight="1" spans="1:9">
      <c r="A24" s="133">
        <v>6</v>
      </c>
      <c r="B24" s="136" t="s">
        <v>33</v>
      </c>
      <c r="C24" s="136"/>
      <c r="D24" s="136"/>
      <c r="E24" s="136"/>
      <c r="F24" s="144">
        <v>144</v>
      </c>
      <c r="G24" s="135" t="s">
        <v>34</v>
      </c>
      <c r="H24" s="144">
        <v>144</v>
      </c>
      <c r="I24" s="168">
        <f t="shared" si="1"/>
        <v>1</v>
      </c>
    </row>
    <row r="25" s="115" customFormat="1" ht="39" customHeight="1" spans="1:9">
      <c r="A25" s="133">
        <v>7</v>
      </c>
      <c r="B25" s="136" t="s">
        <v>35</v>
      </c>
      <c r="C25" s="136"/>
      <c r="D25" s="136"/>
      <c r="E25" s="136"/>
      <c r="F25" s="144"/>
      <c r="G25" s="144"/>
      <c r="H25" s="135"/>
      <c r="I25" s="168" t="e">
        <f t="shared" si="1"/>
        <v>#DIV/0!</v>
      </c>
    </row>
    <row r="26" s="115" customFormat="1" ht="39" customHeight="1" spans="1:9">
      <c r="A26" s="133">
        <v>8</v>
      </c>
      <c r="B26" s="136" t="s">
        <v>36</v>
      </c>
      <c r="C26" s="136"/>
      <c r="D26" s="136"/>
      <c r="E26" s="136"/>
      <c r="F26" s="141"/>
      <c r="G26" s="135"/>
      <c r="H26" s="135"/>
      <c r="I26" s="168" t="e">
        <f t="shared" si="1"/>
        <v>#DIV/0!</v>
      </c>
    </row>
    <row r="27" s="115" customFormat="1" ht="39" customHeight="1" spans="1:9">
      <c r="A27" s="133">
        <v>9</v>
      </c>
      <c r="B27" s="136" t="s">
        <v>37</v>
      </c>
      <c r="C27" s="136"/>
      <c r="D27" s="136"/>
      <c r="E27" s="136"/>
      <c r="F27" s="141"/>
      <c r="G27" s="144"/>
      <c r="H27" s="135"/>
      <c r="I27" s="168" t="e">
        <f t="shared" si="1"/>
        <v>#DIV/0!</v>
      </c>
    </row>
    <row r="28" s="115" customFormat="1" ht="39" customHeight="1" spans="1:9">
      <c r="A28" s="133">
        <v>10</v>
      </c>
      <c r="B28" s="136" t="s">
        <v>38</v>
      </c>
      <c r="C28" s="136"/>
      <c r="D28" s="136"/>
      <c r="E28" s="136"/>
      <c r="F28" s="135">
        <v>140</v>
      </c>
      <c r="G28" s="135" t="s">
        <v>39</v>
      </c>
      <c r="H28" s="135">
        <v>0</v>
      </c>
      <c r="I28" s="168">
        <f t="shared" si="1"/>
        <v>0</v>
      </c>
    </row>
    <row r="29" s="115" customFormat="1" ht="39" customHeight="1" spans="1:9">
      <c r="A29" s="133">
        <v>11</v>
      </c>
      <c r="B29" s="138" t="s">
        <v>40</v>
      </c>
      <c r="C29" s="148"/>
      <c r="D29" s="148"/>
      <c r="E29" s="139"/>
      <c r="F29" s="135"/>
      <c r="G29" s="143"/>
      <c r="H29" s="135"/>
      <c r="I29" s="168" t="e">
        <f t="shared" si="1"/>
        <v>#DIV/0!</v>
      </c>
    </row>
    <row r="30" s="115" customFormat="1" ht="39" customHeight="1" spans="1:9">
      <c r="A30" s="133">
        <v>12</v>
      </c>
      <c r="B30" s="136" t="s">
        <v>41</v>
      </c>
      <c r="C30" s="136"/>
      <c r="D30" s="136"/>
      <c r="E30" s="136"/>
      <c r="F30" s="135"/>
      <c r="G30" s="143"/>
      <c r="H30" s="135"/>
      <c r="I30" s="168" t="e">
        <f t="shared" si="1"/>
        <v>#DIV/0!</v>
      </c>
    </row>
    <row r="31" s="115" customFormat="1" ht="39" customHeight="1" spans="1:9">
      <c r="A31" s="133">
        <v>13</v>
      </c>
      <c r="B31" s="136" t="s">
        <v>42</v>
      </c>
      <c r="C31" s="136"/>
      <c r="D31" s="136"/>
      <c r="E31" s="136"/>
      <c r="F31" s="135"/>
      <c r="G31" s="143"/>
      <c r="H31" s="135"/>
      <c r="I31" s="168" t="e">
        <f t="shared" si="1"/>
        <v>#DIV/0!</v>
      </c>
    </row>
    <row r="32" s="115" customFormat="1" ht="39" customHeight="1" spans="1:9">
      <c r="A32" s="133">
        <v>14</v>
      </c>
      <c r="B32" s="136" t="s">
        <v>43</v>
      </c>
      <c r="C32" s="136"/>
      <c r="D32" s="136"/>
      <c r="E32" s="136"/>
      <c r="F32" s="135"/>
      <c r="G32" s="143"/>
      <c r="H32" s="135"/>
      <c r="I32" s="168" t="e">
        <f t="shared" si="1"/>
        <v>#DIV/0!</v>
      </c>
    </row>
    <row r="33" s="116" customFormat="1" ht="28.2" customHeight="1" spans="1:9">
      <c r="A33" s="133">
        <v>15</v>
      </c>
      <c r="B33" s="136" t="s">
        <v>44</v>
      </c>
      <c r="C33" s="136"/>
      <c r="D33" s="136"/>
      <c r="E33" s="136"/>
      <c r="F33" s="135"/>
      <c r="G33" s="143"/>
      <c r="H33" s="135"/>
      <c r="I33" s="168" t="e">
        <f t="shared" si="1"/>
        <v>#DIV/0!</v>
      </c>
    </row>
    <row r="34" s="116" customFormat="1" ht="35.25" customHeight="1" spans="1:9">
      <c r="A34" s="145">
        <v>16</v>
      </c>
      <c r="B34" s="136" t="s">
        <v>45</v>
      </c>
      <c r="C34" s="136"/>
      <c r="D34" s="136"/>
      <c r="E34" s="136" t="s">
        <v>46</v>
      </c>
      <c r="F34" s="135"/>
      <c r="G34" s="135"/>
      <c r="H34" s="135"/>
      <c r="I34" s="168" t="e">
        <f t="shared" si="1"/>
        <v>#DIV/0!</v>
      </c>
    </row>
    <row r="35" s="116" customFormat="1" ht="35.25" customHeight="1" spans="1:9">
      <c r="A35" s="146"/>
      <c r="B35" s="136"/>
      <c r="C35" s="136"/>
      <c r="D35" s="136"/>
      <c r="E35" s="149" t="s">
        <v>47</v>
      </c>
      <c r="F35" s="135"/>
      <c r="G35" s="143"/>
      <c r="H35" s="135"/>
      <c r="I35" s="168"/>
    </row>
    <row r="36" s="116" customFormat="1" ht="35.25" customHeight="1" spans="1:9">
      <c r="A36" s="146"/>
      <c r="B36" s="136"/>
      <c r="C36" s="136"/>
      <c r="D36" s="136"/>
      <c r="E36" s="150" t="s">
        <v>48</v>
      </c>
      <c r="F36" s="135"/>
      <c r="G36" s="143"/>
      <c r="H36" s="135"/>
      <c r="I36" s="168"/>
    </row>
    <row r="37" s="116" customFormat="1" ht="35.25" customHeight="1" spans="1:9">
      <c r="A37" s="146"/>
      <c r="B37" s="136"/>
      <c r="C37" s="136"/>
      <c r="D37" s="136"/>
      <c r="E37" s="150" t="s">
        <v>49</v>
      </c>
      <c r="F37" s="135"/>
      <c r="G37" s="135"/>
      <c r="H37" s="135"/>
      <c r="I37" s="168"/>
    </row>
    <row r="38" s="115" customFormat="1" ht="35.25" customHeight="1" spans="1:9">
      <c r="A38" s="146"/>
      <c r="B38" s="136"/>
      <c r="C38" s="136"/>
      <c r="D38" s="136"/>
      <c r="E38" s="150" t="s">
        <v>50</v>
      </c>
      <c r="F38" s="135"/>
      <c r="G38" s="143"/>
      <c r="H38" s="135"/>
      <c r="I38" s="168"/>
    </row>
    <row r="39" s="115" customFormat="1" ht="35.25" customHeight="1" spans="1:9">
      <c r="A39" s="146"/>
      <c r="B39" s="136"/>
      <c r="C39" s="136"/>
      <c r="D39" s="136"/>
      <c r="E39" s="150" t="s">
        <v>51</v>
      </c>
      <c r="F39" s="135"/>
      <c r="G39" s="143"/>
      <c r="H39" s="135"/>
      <c r="I39" s="168"/>
    </row>
    <row r="40" s="115" customFormat="1" ht="35.25" customHeight="1" spans="1:9">
      <c r="A40" s="147"/>
      <c r="B40" s="136"/>
      <c r="C40" s="136"/>
      <c r="D40" s="136"/>
      <c r="E40" s="150" t="s">
        <v>52</v>
      </c>
      <c r="F40" s="135"/>
      <c r="G40" s="143"/>
      <c r="H40" s="135"/>
      <c r="I40" s="168"/>
    </row>
    <row r="41" s="115" customFormat="1" ht="35.25" customHeight="1" spans="1:9">
      <c r="A41" s="126" t="s">
        <v>53</v>
      </c>
      <c r="B41" s="151" t="s">
        <v>54</v>
      </c>
      <c r="C41" s="152"/>
      <c r="D41" s="152"/>
      <c r="E41" s="153"/>
      <c r="F41" s="131">
        <f>SUM(F42:F54)</f>
        <v>2139.59</v>
      </c>
      <c r="G41" s="131"/>
      <c r="H41" s="131">
        <f>SUM(H42:H54)</f>
        <v>1766</v>
      </c>
      <c r="I41" s="168">
        <f>H41/F41</f>
        <v>0.825391780668259</v>
      </c>
    </row>
    <row r="42" s="115" customFormat="1" ht="38.25" customHeight="1" spans="1:9">
      <c r="A42" s="154">
        <v>1</v>
      </c>
      <c r="B42" s="155" t="s">
        <v>55</v>
      </c>
      <c r="C42" s="155"/>
      <c r="D42" s="155"/>
      <c r="E42" s="155"/>
      <c r="F42" s="135">
        <v>1676</v>
      </c>
      <c r="G42" s="135" t="s">
        <v>56</v>
      </c>
      <c r="H42" s="135">
        <v>1626</v>
      </c>
      <c r="I42" s="168">
        <f>H42/F42</f>
        <v>0.970167064439141</v>
      </c>
    </row>
    <row r="43" s="115" customFormat="1" ht="35.25" customHeight="1" spans="1:9">
      <c r="A43" s="154">
        <v>2</v>
      </c>
      <c r="B43" s="155" t="s">
        <v>57</v>
      </c>
      <c r="C43" s="155"/>
      <c r="D43" s="155"/>
      <c r="E43" s="155"/>
      <c r="F43" s="135"/>
      <c r="G43" s="143"/>
      <c r="H43" s="135"/>
      <c r="I43" s="168" t="e">
        <f t="shared" ref="I43:I56" si="2">H43/F43</f>
        <v>#DIV/0!</v>
      </c>
    </row>
    <row r="44" s="115" customFormat="1" ht="35.25" customHeight="1" spans="1:9">
      <c r="A44" s="154">
        <v>3</v>
      </c>
      <c r="B44" s="155" t="s">
        <v>58</v>
      </c>
      <c r="C44" s="155"/>
      <c r="D44" s="155"/>
      <c r="E44" s="155"/>
      <c r="F44" s="135"/>
      <c r="G44" s="143"/>
      <c r="H44" s="135"/>
      <c r="I44" s="168" t="e">
        <f t="shared" si="2"/>
        <v>#DIV/0!</v>
      </c>
    </row>
    <row r="45" s="115" customFormat="1" ht="35.25" customHeight="1" spans="1:9">
      <c r="A45" s="154">
        <v>4</v>
      </c>
      <c r="B45" s="155" t="s">
        <v>59</v>
      </c>
      <c r="C45" s="155"/>
      <c r="D45" s="155"/>
      <c r="E45" s="155"/>
      <c r="F45" s="135"/>
      <c r="G45" s="143"/>
      <c r="H45" s="135"/>
      <c r="I45" s="168" t="e">
        <f t="shared" si="2"/>
        <v>#DIV/0!</v>
      </c>
    </row>
    <row r="46" s="115" customFormat="1" ht="35.25" customHeight="1" spans="1:9">
      <c r="A46" s="154">
        <v>5</v>
      </c>
      <c r="B46" s="155" t="s">
        <v>60</v>
      </c>
      <c r="C46" s="155"/>
      <c r="D46" s="155"/>
      <c r="E46" s="155"/>
      <c r="F46" s="135">
        <v>302</v>
      </c>
      <c r="G46" s="135" t="s">
        <v>61</v>
      </c>
      <c r="H46" s="135">
        <v>0</v>
      </c>
      <c r="I46" s="168">
        <f t="shared" si="2"/>
        <v>0</v>
      </c>
    </row>
    <row r="47" s="115" customFormat="1" ht="35.25" customHeight="1" spans="1:9">
      <c r="A47" s="154">
        <v>6</v>
      </c>
      <c r="B47" s="155" t="s">
        <v>62</v>
      </c>
      <c r="C47" s="155"/>
      <c r="D47" s="155"/>
      <c r="E47" s="155"/>
      <c r="F47" s="135"/>
      <c r="G47" s="143"/>
      <c r="H47" s="135"/>
      <c r="I47" s="168" t="e">
        <f t="shared" si="2"/>
        <v>#DIV/0!</v>
      </c>
    </row>
    <row r="48" s="115" customFormat="1" ht="35.25" customHeight="1" spans="1:9">
      <c r="A48" s="154">
        <v>7</v>
      </c>
      <c r="B48" s="155" t="s">
        <v>63</v>
      </c>
      <c r="C48" s="155"/>
      <c r="D48" s="155"/>
      <c r="E48" s="155"/>
      <c r="F48" s="135">
        <v>140</v>
      </c>
      <c r="G48" s="135" t="s">
        <v>34</v>
      </c>
      <c r="H48" s="135">
        <v>140</v>
      </c>
      <c r="I48" s="168">
        <f t="shared" si="2"/>
        <v>1</v>
      </c>
    </row>
    <row r="49" s="115" customFormat="1" ht="35.25" customHeight="1" spans="1:9">
      <c r="A49" s="154">
        <v>8</v>
      </c>
      <c r="B49" s="155" t="s">
        <v>64</v>
      </c>
      <c r="C49" s="155"/>
      <c r="D49" s="155"/>
      <c r="E49" s="155"/>
      <c r="F49" s="135"/>
      <c r="G49" s="143"/>
      <c r="H49" s="135"/>
      <c r="I49" s="168" t="e">
        <f t="shared" si="2"/>
        <v>#DIV/0!</v>
      </c>
    </row>
    <row r="50" s="115" customFormat="1" ht="35.25" customHeight="1" spans="1:9">
      <c r="A50" s="154">
        <v>9</v>
      </c>
      <c r="B50" s="155" t="s">
        <v>65</v>
      </c>
      <c r="C50" s="155"/>
      <c r="D50" s="155"/>
      <c r="E50" s="155"/>
      <c r="F50" s="135"/>
      <c r="G50" s="143"/>
      <c r="H50" s="135"/>
      <c r="I50" s="168" t="e">
        <f t="shared" si="2"/>
        <v>#DIV/0!</v>
      </c>
    </row>
    <row r="51" s="116" customFormat="1" ht="35.25" customHeight="1" spans="1:9">
      <c r="A51" s="154">
        <v>10</v>
      </c>
      <c r="B51" s="81" t="s">
        <v>66</v>
      </c>
      <c r="C51" s="81"/>
      <c r="D51" s="81"/>
      <c r="E51" s="81"/>
      <c r="F51" s="135"/>
      <c r="G51" s="156"/>
      <c r="H51" s="135"/>
      <c r="I51" s="168" t="e">
        <f t="shared" si="2"/>
        <v>#DIV/0!</v>
      </c>
    </row>
    <row r="52" s="116" customFormat="1" ht="35.25" customHeight="1" spans="1:9">
      <c r="A52" s="154">
        <v>11</v>
      </c>
      <c r="B52" s="81" t="s">
        <v>36</v>
      </c>
      <c r="C52" s="81"/>
      <c r="D52" s="81"/>
      <c r="E52" s="81"/>
      <c r="F52" s="135"/>
      <c r="G52" s="143"/>
      <c r="H52" s="135"/>
      <c r="I52" s="168" t="e">
        <f t="shared" si="2"/>
        <v>#DIV/0!</v>
      </c>
    </row>
    <row r="53" s="116" customFormat="1" ht="35.25" customHeight="1" spans="1:9">
      <c r="A53" s="154">
        <v>12</v>
      </c>
      <c r="B53" s="155" t="s">
        <v>67</v>
      </c>
      <c r="C53" s="155"/>
      <c r="D53" s="155"/>
      <c r="E53" s="155"/>
      <c r="F53" s="135"/>
      <c r="G53" s="143"/>
      <c r="H53" s="135"/>
      <c r="I53" s="168" t="e">
        <f t="shared" si="2"/>
        <v>#DIV/0!</v>
      </c>
    </row>
    <row r="54" s="116" customFormat="1" ht="35.25" customHeight="1" spans="1:9">
      <c r="A54" s="154">
        <v>13</v>
      </c>
      <c r="B54" s="157" t="s">
        <v>68</v>
      </c>
      <c r="C54" s="158"/>
      <c r="D54" s="158"/>
      <c r="E54" s="159"/>
      <c r="F54" s="135">
        <v>21.59</v>
      </c>
      <c r="G54" s="135" t="s">
        <v>39</v>
      </c>
      <c r="H54" s="135">
        <v>0</v>
      </c>
      <c r="I54" s="168">
        <f t="shared" si="2"/>
        <v>0</v>
      </c>
    </row>
    <row r="55" s="116" customFormat="1" ht="35.25" customHeight="1" spans="1:9">
      <c r="A55" s="160" t="s">
        <v>69</v>
      </c>
      <c r="B55" s="160" t="s">
        <v>70</v>
      </c>
      <c r="C55" s="160"/>
      <c r="D55" s="160"/>
      <c r="E55" s="160"/>
      <c r="F55" s="127">
        <f>SUM(F56)</f>
        <v>75</v>
      </c>
      <c r="G55" s="143"/>
      <c r="H55" s="127">
        <f>SUM(H56)</f>
        <v>75</v>
      </c>
      <c r="I55" s="168">
        <f t="shared" si="2"/>
        <v>1</v>
      </c>
    </row>
    <row r="56" s="116" customFormat="1" ht="35.25" customHeight="1" spans="1:9">
      <c r="A56" s="160">
        <v>1</v>
      </c>
      <c r="B56" s="81" t="s">
        <v>71</v>
      </c>
      <c r="C56" s="81"/>
      <c r="D56" s="81"/>
      <c r="E56" s="81"/>
      <c r="F56" s="135">
        <v>75</v>
      </c>
      <c r="G56" s="143" t="s">
        <v>72</v>
      </c>
      <c r="H56" s="135">
        <v>75</v>
      </c>
      <c r="I56" s="168">
        <f t="shared" si="2"/>
        <v>1</v>
      </c>
    </row>
    <row r="57" s="116" customFormat="1" ht="24" customHeight="1" spans="1:9">
      <c r="A57" s="160">
        <v>2</v>
      </c>
      <c r="B57" s="161" t="s">
        <v>73</v>
      </c>
      <c r="C57" s="162"/>
      <c r="D57" s="162"/>
      <c r="E57" s="163"/>
      <c r="F57" s="135"/>
      <c r="G57" s="143"/>
      <c r="H57" s="135"/>
      <c r="I57" s="168"/>
    </row>
    <row r="58" s="117" customFormat="1" ht="35.25" customHeight="1" spans="1:9">
      <c r="A58" s="160" t="s">
        <v>74</v>
      </c>
      <c r="B58" s="160" t="s">
        <v>75</v>
      </c>
      <c r="C58" s="160"/>
      <c r="D58" s="160"/>
      <c r="E58" s="160"/>
      <c r="F58" s="127"/>
      <c r="G58" s="164"/>
      <c r="H58" s="127"/>
      <c r="I58" s="168" t="e">
        <f>H58/F58</f>
        <v>#DIV/0!</v>
      </c>
    </row>
    <row r="59" s="117" customFormat="1" ht="35.25" customHeight="1" spans="1:9">
      <c r="A59" s="160">
        <v>1</v>
      </c>
      <c r="B59" s="81" t="s">
        <v>76</v>
      </c>
      <c r="C59" s="81"/>
      <c r="D59" s="81"/>
      <c r="E59" s="81"/>
      <c r="F59" s="127"/>
      <c r="G59" s="164"/>
      <c r="H59" s="127"/>
      <c r="I59" s="168" t="e">
        <f>H59/F59</f>
        <v>#DIV/0!</v>
      </c>
    </row>
    <row r="60" s="117" customFormat="1" ht="25.8" customHeight="1" spans="1:9">
      <c r="A60" s="160">
        <v>2</v>
      </c>
      <c r="B60" s="161" t="s">
        <v>73</v>
      </c>
      <c r="C60" s="162"/>
      <c r="D60" s="162"/>
      <c r="E60" s="163"/>
      <c r="F60" s="135"/>
      <c r="G60" s="143"/>
      <c r="H60" s="135"/>
      <c r="I60" s="168"/>
    </row>
    <row r="61" ht="25.5" customHeight="1" spans="1:9">
      <c r="A61" s="165" t="s">
        <v>77</v>
      </c>
      <c r="B61" s="165"/>
      <c r="C61" s="165"/>
      <c r="D61" s="165"/>
      <c r="E61" s="165"/>
      <c r="F61" s="165"/>
      <c r="G61" s="165"/>
      <c r="H61" s="166"/>
      <c r="I61" s="165"/>
    </row>
  </sheetData>
  <mergeCells count="65">
    <mergeCell ref="A1:B1"/>
    <mergeCell ref="A2:I2"/>
    <mergeCell ref="H3:I3"/>
    <mergeCell ref="F4:G4"/>
    <mergeCell ref="A6:E6"/>
    <mergeCell ref="B7:E7"/>
    <mergeCell ref="B8:E8"/>
    <mergeCell ref="B9:E9"/>
    <mergeCell ref="C10:E10"/>
    <mergeCell ref="D11:E11"/>
    <mergeCell ref="D12:E12"/>
    <mergeCell ref="D13:E13"/>
    <mergeCell ref="D14:E14"/>
    <mergeCell ref="D15:E15"/>
    <mergeCell ref="D16:E16"/>
    <mergeCell ref="D17:E17"/>
    <mergeCell ref="D18:E18"/>
    <mergeCell ref="C19:E19"/>
    <mergeCell ref="C20:E20"/>
    <mergeCell ref="C21:E21"/>
    <mergeCell ref="C22:E22"/>
    <mergeCell ref="B23:E23"/>
    <mergeCell ref="B24:E24"/>
    <mergeCell ref="B25:E25"/>
    <mergeCell ref="B26:E26"/>
    <mergeCell ref="B27:E27"/>
    <mergeCell ref="B28:E28"/>
    <mergeCell ref="B29:E29"/>
    <mergeCell ref="B30:E30"/>
    <mergeCell ref="B31:E31"/>
    <mergeCell ref="B32:E32"/>
    <mergeCell ref="B33:E33"/>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B59:E59"/>
    <mergeCell ref="B60:E60"/>
    <mergeCell ref="A61:I61"/>
    <mergeCell ref="A4:A5"/>
    <mergeCell ref="A10:A19"/>
    <mergeCell ref="A20:A22"/>
    <mergeCell ref="A34:A40"/>
    <mergeCell ref="B10:B19"/>
    <mergeCell ref="B20:B22"/>
    <mergeCell ref="C11:C18"/>
    <mergeCell ref="H4:H5"/>
    <mergeCell ref="I4:I5"/>
    <mergeCell ref="J4:J5"/>
    <mergeCell ref="B4:E5"/>
    <mergeCell ref="B34:D40"/>
  </mergeCells>
  <pageMargins left="0.669291338582677" right="0.275590551181102" top="0.62992125984252" bottom="0.433070866141732" header="0.393700787401575" footer="0.1574803149606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P100"/>
  <sheetViews>
    <sheetView showZeros="0" tabSelected="1" view="pageBreakPreview" zoomScale="55" zoomScaleNormal="55" workbookViewId="0">
      <selection activeCell="AQ5" sqref="AQ5"/>
    </sheetView>
  </sheetViews>
  <sheetFormatPr defaultColWidth="9" defaultRowHeight="10.8"/>
  <cols>
    <col min="1" max="1" width="6.77777777777778" style="27" customWidth="1"/>
    <col min="2" max="2" width="18.5555555555556" style="27" customWidth="1"/>
    <col min="3" max="3" width="8.55555555555556" style="27" customWidth="1"/>
    <col min="4" max="4" width="10.4537037037037" style="27" customWidth="1"/>
    <col min="5" max="5" width="13.75" style="27" customWidth="1"/>
    <col min="6" max="6" width="62.7962962962963" style="28" customWidth="1"/>
    <col min="7" max="7" width="16.1574074074074" style="29" customWidth="1"/>
    <col min="8" max="8" width="17.5648148148148" style="27" customWidth="1"/>
    <col min="9" max="9" width="17.1574074074074" style="27" customWidth="1"/>
    <col min="10" max="10" width="11.3703703703704" style="27" customWidth="1"/>
    <col min="11" max="11" width="7.11111111111111" style="27" customWidth="1"/>
    <col min="12" max="12" width="10.712962962963" style="27" customWidth="1"/>
    <col min="13" max="13" width="51.0648148148148" style="27" customWidth="1"/>
    <col min="14" max="14" width="45.6851851851852" style="30" customWidth="1"/>
    <col min="15" max="15" width="9.99074074074074" style="27" customWidth="1"/>
    <col min="16" max="16" width="10" style="27" customWidth="1"/>
    <col min="17" max="17" width="12.8796296296296" style="27" customWidth="1"/>
    <col min="18" max="18" width="14.0833333333333" style="27" customWidth="1"/>
    <col min="19" max="20" width="15.1759259259259" style="27" customWidth="1"/>
    <col min="21" max="21" width="12.212962962963" style="27" customWidth="1"/>
    <col min="22" max="22" width="11.3796296296296" style="27" customWidth="1"/>
    <col min="23" max="23" width="20" style="31" customWidth="1"/>
    <col min="24" max="24" width="10.6759259259259" style="31" customWidth="1"/>
    <col min="25" max="25" width="21.8148148148148" style="27" customWidth="1"/>
    <col min="26" max="26" width="10.1759259259259" style="27" customWidth="1"/>
    <col min="27" max="27" width="15.6851851851852" style="27" customWidth="1"/>
    <col min="28" max="28" width="10.537037037037" style="27" customWidth="1"/>
    <col min="29" max="29" width="9.87962962962963" style="27" hidden="1" customWidth="1"/>
    <col min="30" max="30" width="15" style="27" hidden="1" customWidth="1"/>
    <col min="31" max="33" width="9" style="27" hidden="1" customWidth="1"/>
    <col min="34" max="34" width="11.3333333333333" style="27" hidden="1" customWidth="1"/>
    <col min="35" max="35" width="7.77777777777778" style="27" hidden="1" customWidth="1"/>
    <col min="36" max="36" width="9" style="27" hidden="1" customWidth="1"/>
    <col min="37" max="37" width="8.44444444444444" style="27" hidden="1" customWidth="1"/>
    <col min="38" max="38" width="16.1111111111111" style="27" hidden="1" customWidth="1"/>
    <col min="39" max="39" width="11.5555555555556" style="27" hidden="1" customWidth="1"/>
    <col min="40" max="40" width="21.4444444444444" style="27" hidden="1" customWidth="1"/>
    <col min="41" max="41" width="9.33333333333333" style="27" hidden="1" customWidth="1"/>
    <col min="42" max="16384" width="9" style="32"/>
  </cols>
  <sheetData>
    <row r="1" s="23" customFormat="1" ht="24.6" customHeight="1" spans="1:41">
      <c r="A1" s="33" t="s">
        <v>78</v>
      </c>
      <c r="B1" s="34"/>
      <c r="C1" s="35"/>
      <c r="D1" s="35"/>
      <c r="E1" s="35"/>
      <c r="F1" s="36"/>
      <c r="G1" s="37"/>
      <c r="H1" s="35"/>
      <c r="I1" s="35"/>
      <c r="J1" s="35"/>
      <c r="K1" s="35"/>
      <c r="L1" s="35"/>
      <c r="M1" s="35"/>
      <c r="N1" s="69"/>
      <c r="O1" s="35"/>
      <c r="P1" s="35"/>
      <c r="Q1" s="35"/>
      <c r="R1" s="35"/>
      <c r="S1" s="35"/>
      <c r="T1" s="35"/>
      <c r="U1" s="35"/>
      <c r="V1" s="35"/>
      <c r="Y1" s="35"/>
      <c r="Z1" s="35"/>
      <c r="AA1" s="35"/>
      <c r="AB1" s="35"/>
      <c r="AC1" s="35"/>
      <c r="AD1" s="35"/>
      <c r="AE1" s="35"/>
      <c r="AF1" s="35"/>
      <c r="AG1" s="35"/>
      <c r="AH1" s="35"/>
      <c r="AI1" s="35"/>
      <c r="AJ1" s="35"/>
      <c r="AK1" s="35"/>
      <c r="AL1" s="35"/>
      <c r="AM1" s="35"/>
      <c r="AN1" s="35"/>
      <c r="AO1" s="35"/>
    </row>
    <row r="2" s="24" customFormat="1" ht="27" customHeight="1" spans="1:41">
      <c r="A2" s="38" t="s">
        <v>79</v>
      </c>
      <c r="B2" s="38"/>
      <c r="C2" s="38"/>
      <c r="D2" s="38"/>
      <c r="E2" s="38"/>
      <c r="F2" s="39"/>
      <c r="G2" s="40"/>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row>
    <row r="3" s="23" customFormat="1" ht="48" customHeight="1" spans="1:41">
      <c r="A3" s="41" t="s">
        <v>3</v>
      </c>
      <c r="B3" s="41" t="s">
        <v>80</v>
      </c>
      <c r="C3" s="41" t="s">
        <v>81</v>
      </c>
      <c r="D3" s="41" t="s">
        <v>82</v>
      </c>
      <c r="E3" s="41" t="s">
        <v>83</v>
      </c>
      <c r="F3" s="41" t="s">
        <v>84</v>
      </c>
      <c r="G3" s="42" t="s">
        <v>85</v>
      </c>
      <c r="H3" s="42"/>
      <c r="I3" s="42"/>
      <c r="J3" s="42"/>
      <c r="K3" s="42"/>
      <c r="L3" s="41" t="s">
        <v>86</v>
      </c>
      <c r="M3" s="41" t="s">
        <v>87</v>
      </c>
      <c r="N3" s="41"/>
      <c r="O3" s="41"/>
      <c r="P3" s="41"/>
      <c r="Q3" s="41"/>
      <c r="R3" s="41"/>
      <c r="S3" s="41"/>
      <c r="T3" s="41"/>
      <c r="U3" s="41"/>
      <c r="V3" s="41"/>
      <c r="W3" s="41" t="s">
        <v>88</v>
      </c>
      <c r="X3" s="41"/>
      <c r="Y3" s="41" t="s">
        <v>89</v>
      </c>
      <c r="Z3" s="41"/>
      <c r="AA3" s="41" t="s">
        <v>90</v>
      </c>
      <c r="AB3" s="41" t="s">
        <v>91</v>
      </c>
      <c r="AC3" s="41" t="s">
        <v>92</v>
      </c>
      <c r="AD3" s="41"/>
      <c r="AE3" s="41"/>
      <c r="AF3" s="41"/>
      <c r="AG3" s="41"/>
      <c r="AH3" s="41"/>
      <c r="AI3" s="41"/>
      <c r="AJ3" s="41"/>
      <c r="AK3" s="41"/>
      <c r="AL3" s="41"/>
      <c r="AM3" s="41"/>
      <c r="AN3" s="41"/>
      <c r="AO3" s="41"/>
    </row>
    <row r="4" s="23" customFormat="1" ht="109.8" customHeight="1" spans="1:41">
      <c r="A4" s="41"/>
      <c r="B4" s="41"/>
      <c r="C4" s="41"/>
      <c r="D4" s="41"/>
      <c r="E4" s="41"/>
      <c r="F4" s="41"/>
      <c r="G4" s="42" t="s">
        <v>10</v>
      </c>
      <c r="H4" s="41" t="s">
        <v>93</v>
      </c>
      <c r="I4" s="41" t="s">
        <v>94</v>
      </c>
      <c r="J4" s="41" t="s">
        <v>95</v>
      </c>
      <c r="K4" s="41" t="s">
        <v>96</v>
      </c>
      <c r="L4" s="41"/>
      <c r="M4" s="41" t="s">
        <v>97</v>
      </c>
      <c r="N4" s="41" t="s">
        <v>98</v>
      </c>
      <c r="O4" s="41" t="s">
        <v>99</v>
      </c>
      <c r="P4" s="41"/>
      <c r="Q4" s="41" t="s">
        <v>100</v>
      </c>
      <c r="R4" s="41"/>
      <c r="S4" s="41"/>
      <c r="T4" s="41" t="s">
        <v>101</v>
      </c>
      <c r="U4" s="41"/>
      <c r="V4" s="41"/>
      <c r="W4" s="41" t="s">
        <v>102</v>
      </c>
      <c r="X4" s="41" t="s">
        <v>103</v>
      </c>
      <c r="Y4" s="41" t="s">
        <v>102</v>
      </c>
      <c r="Z4" s="41" t="s">
        <v>103</v>
      </c>
      <c r="AA4" s="41"/>
      <c r="AB4" s="41"/>
      <c r="AC4" s="91" t="s">
        <v>104</v>
      </c>
      <c r="AD4" s="41" t="s">
        <v>105</v>
      </c>
      <c r="AE4" s="41" t="s">
        <v>106</v>
      </c>
      <c r="AF4" s="41" t="s">
        <v>107</v>
      </c>
      <c r="AG4" s="41" t="s">
        <v>108</v>
      </c>
      <c r="AH4" s="41" t="s">
        <v>109</v>
      </c>
      <c r="AI4" s="41" t="s">
        <v>110</v>
      </c>
      <c r="AJ4" s="41" t="s">
        <v>111</v>
      </c>
      <c r="AK4" s="41" t="s">
        <v>112</v>
      </c>
      <c r="AL4" s="41" t="s">
        <v>113</v>
      </c>
      <c r="AM4" s="41" t="s">
        <v>114</v>
      </c>
      <c r="AN4" s="99" t="s">
        <v>115</v>
      </c>
      <c r="AO4" s="99" t="s">
        <v>116</v>
      </c>
    </row>
    <row r="5" s="23" customFormat="1" ht="51.6" customHeight="1" spans="1:41">
      <c r="A5" s="41"/>
      <c r="B5" s="41"/>
      <c r="C5" s="41"/>
      <c r="D5" s="41"/>
      <c r="E5" s="41"/>
      <c r="F5" s="41"/>
      <c r="G5" s="42"/>
      <c r="H5" s="41"/>
      <c r="I5" s="41"/>
      <c r="J5" s="41"/>
      <c r="K5" s="41"/>
      <c r="L5" s="41"/>
      <c r="M5" s="41"/>
      <c r="N5" s="41"/>
      <c r="O5" s="41" t="s">
        <v>117</v>
      </c>
      <c r="P5" s="41" t="s">
        <v>118</v>
      </c>
      <c r="Q5" s="41" t="s">
        <v>119</v>
      </c>
      <c r="R5" s="41" t="s">
        <v>120</v>
      </c>
      <c r="S5" s="41" t="s">
        <v>121</v>
      </c>
      <c r="T5" s="41" t="s">
        <v>119</v>
      </c>
      <c r="U5" s="41" t="s">
        <v>122</v>
      </c>
      <c r="V5" s="41" t="s">
        <v>123</v>
      </c>
      <c r="W5" s="41"/>
      <c r="X5" s="41"/>
      <c r="Y5" s="41"/>
      <c r="Z5" s="41"/>
      <c r="AA5" s="41"/>
      <c r="AB5" s="41"/>
      <c r="AC5" s="41"/>
      <c r="AD5" s="41"/>
      <c r="AE5" s="41"/>
      <c r="AF5" s="41"/>
      <c r="AG5" s="41"/>
      <c r="AH5" s="41"/>
      <c r="AI5" s="41"/>
      <c r="AJ5" s="41"/>
      <c r="AK5" s="41"/>
      <c r="AL5" s="41"/>
      <c r="AM5" s="41"/>
      <c r="AN5" s="41"/>
      <c r="AO5" s="41"/>
    </row>
    <row r="6" s="23" customFormat="1" ht="27" customHeight="1" spans="1:41">
      <c r="A6" s="41" t="s">
        <v>124</v>
      </c>
      <c r="B6" s="41"/>
      <c r="C6" s="41"/>
      <c r="D6" s="41"/>
      <c r="E6" s="41"/>
      <c r="F6" s="41"/>
      <c r="G6" s="43">
        <f>SUM(G7+G88+G61)</f>
        <v>5420</v>
      </c>
      <c r="H6" s="43">
        <f>SUM(H7+H88+H61)</f>
        <v>3579</v>
      </c>
      <c r="I6" s="43">
        <f>SUM(I7+I88+I61)</f>
        <v>1766</v>
      </c>
      <c r="J6" s="43">
        <f>SUM(J7+J88+J61)</f>
        <v>75</v>
      </c>
      <c r="K6" s="43"/>
      <c r="L6" s="70"/>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row>
    <row r="7" ht="39" customHeight="1" spans="1:41">
      <c r="A7" s="44" t="s">
        <v>125</v>
      </c>
      <c r="B7" s="45" t="s">
        <v>126</v>
      </c>
      <c r="C7" s="45"/>
      <c r="D7" s="45"/>
      <c r="E7" s="45"/>
      <c r="F7" s="46"/>
      <c r="G7" s="47">
        <f>G8+G29+G48+G49+G50+G53+G54+G60</f>
        <v>3532.58</v>
      </c>
      <c r="H7" s="47">
        <f>H8+H29+H48+H49+H50+H53+H54+H60</f>
        <v>2606</v>
      </c>
      <c r="I7" s="47">
        <f>I8+I29+I48+I49+I50+I53+I54+I60</f>
        <v>851.58</v>
      </c>
      <c r="J7" s="47">
        <f>J8+J29+J48+J49+J50+J53+J54+J60</f>
        <v>75</v>
      </c>
      <c r="K7" s="72"/>
      <c r="L7" s="73"/>
      <c r="M7" s="74"/>
      <c r="N7" s="74"/>
      <c r="O7" s="74"/>
      <c r="P7" s="74"/>
      <c r="Q7" s="74"/>
      <c r="R7" s="74"/>
      <c r="S7" s="74"/>
      <c r="T7" s="74"/>
      <c r="U7" s="74"/>
      <c r="V7" s="74"/>
      <c r="W7" s="81"/>
      <c r="X7" s="81"/>
      <c r="Y7" s="92"/>
      <c r="Z7" s="92"/>
      <c r="AA7" s="81"/>
      <c r="AB7" s="81"/>
      <c r="AC7" s="81"/>
      <c r="AD7" s="81"/>
      <c r="AE7" s="81"/>
      <c r="AF7" s="81"/>
      <c r="AG7" s="81"/>
      <c r="AH7" s="81"/>
      <c r="AI7" s="81"/>
      <c r="AJ7" s="81"/>
      <c r="AK7" s="81"/>
      <c r="AL7" s="81"/>
      <c r="AM7" s="81"/>
      <c r="AN7" s="81"/>
      <c r="AO7" s="81"/>
    </row>
    <row r="8" ht="39" customHeight="1" spans="1:41">
      <c r="A8" s="44"/>
      <c r="B8" s="48" t="s">
        <v>127</v>
      </c>
      <c r="C8" s="48"/>
      <c r="D8" s="48"/>
      <c r="E8" s="48"/>
      <c r="F8" s="46"/>
      <c r="G8" s="49">
        <f>G9+G12+G14+G15+G16+G17+G20+G22+G24+G25+G26+G27+G28</f>
        <v>1517.2</v>
      </c>
      <c r="H8" s="49">
        <f>H9+H12+H14+H15+H16+H17+H20+H22+H24+H25+H26+H27+H28</f>
        <v>1400</v>
      </c>
      <c r="I8" s="49">
        <f>I9+I12+I14+I15+I16+I17+I20+I22+I24+I25+I26+I27+I28</f>
        <v>117.2</v>
      </c>
      <c r="J8" s="49">
        <f>J9+J12+J14+J15+J16+J17+J20+J22+J24+J25+J26+J27+J28</f>
        <v>0</v>
      </c>
      <c r="K8" s="72"/>
      <c r="L8" s="75"/>
      <c r="M8" s="74"/>
      <c r="N8" s="74"/>
      <c r="O8" s="74"/>
      <c r="P8" s="74"/>
      <c r="Q8" s="74"/>
      <c r="R8" s="74"/>
      <c r="S8" s="74"/>
      <c r="T8" s="74"/>
      <c r="U8" s="74"/>
      <c r="V8" s="74"/>
      <c r="W8" s="81"/>
      <c r="X8" s="81"/>
      <c r="Y8" s="92"/>
      <c r="Z8" s="92"/>
      <c r="AA8" s="81"/>
      <c r="AB8" s="81"/>
      <c r="AC8" s="81"/>
      <c r="AD8" s="81"/>
      <c r="AE8" s="81"/>
      <c r="AF8" s="81"/>
      <c r="AG8" s="81"/>
      <c r="AH8" s="81"/>
      <c r="AI8" s="81"/>
      <c r="AJ8" s="81"/>
      <c r="AK8" s="81"/>
      <c r="AL8" s="81"/>
      <c r="AM8" s="81"/>
      <c r="AN8" s="81"/>
      <c r="AO8" s="81"/>
    </row>
    <row r="9" ht="39" customHeight="1" spans="1:41">
      <c r="A9" s="44"/>
      <c r="B9" s="50" t="s">
        <v>128</v>
      </c>
      <c r="C9" s="50"/>
      <c r="D9" s="50"/>
      <c r="E9" s="50"/>
      <c r="F9" s="51"/>
      <c r="G9" s="52">
        <f>SUM(G10:G11)</f>
        <v>326.7</v>
      </c>
      <c r="H9" s="52">
        <f>SUM(H10:H11)</f>
        <v>300</v>
      </c>
      <c r="I9" s="52">
        <f>SUM(I10:I11)</f>
        <v>26.7</v>
      </c>
      <c r="J9" s="52">
        <f>SUM(J10:J11)</f>
        <v>0</v>
      </c>
      <c r="K9" s="52"/>
      <c r="L9" s="76"/>
      <c r="M9" s="71"/>
      <c r="N9" s="71"/>
      <c r="O9" s="71"/>
      <c r="P9" s="71"/>
      <c r="Q9" s="71"/>
      <c r="R9" s="71"/>
      <c r="S9" s="71"/>
      <c r="T9" s="71"/>
      <c r="U9" s="71"/>
      <c r="V9" s="71"/>
      <c r="W9" s="85"/>
      <c r="X9" s="85"/>
      <c r="Y9" s="71"/>
      <c r="Z9" s="71"/>
      <c r="AA9" s="71"/>
      <c r="AB9" s="71"/>
      <c r="AC9" s="71"/>
      <c r="AD9" s="71"/>
      <c r="AE9" s="71"/>
      <c r="AF9" s="71"/>
      <c r="AG9" s="71"/>
      <c r="AH9" s="71"/>
      <c r="AI9" s="71"/>
      <c r="AJ9" s="71"/>
      <c r="AK9" s="71"/>
      <c r="AL9" s="71"/>
      <c r="AM9" s="71"/>
      <c r="AN9" s="71"/>
      <c r="AO9" s="71"/>
    </row>
    <row r="10" s="25" customFormat="1" ht="107" customHeight="1" spans="1:41">
      <c r="A10" s="53">
        <v>1</v>
      </c>
      <c r="B10" s="54" t="s">
        <v>129</v>
      </c>
      <c r="C10" s="54" t="s">
        <v>130</v>
      </c>
      <c r="D10" s="54" t="s">
        <v>131</v>
      </c>
      <c r="E10" s="54" t="s">
        <v>132</v>
      </c>
      <c r="F10" s="55" t="s">
        <v>133</v>
      </c>
      <c r="G10" s="56">
        <v>26.7</v>
      </c>
      <c r="H10" s="56"/>
      <c r="I10" s="56">
        <v>26.7</v>
      </c>
      <c r="J10" s="56"/>
      <c r="K10" s="77"/>
      <c r="L10" s="54" t="s">
        <v>134</v>
      </c>
      <c r="M10" s="55" t="s">
        <v>135</v>
      </c>
      <c r="N10" s="55" t="s">
        <v>136</v>
      </c>
      <c r="O10" s="54">
        <v>20</v>
      </c>
      <c r="P10" s="54">
        <v>15</v>
      </c>
      <c r="Q10" s="86">
        <f t="shared" ref="Q10:Q13" si="0">R10+S10</f>
        <v>0.0089</v>
      </c>
      <c r="R10" s="86">
        <v>0.007</v>
      </c>
      <c r="S10" s="86">
        <v>0.0019</v>
      </c>
      <c r="T10" s="87">
        <f t="shared" ref="T10:T13" si="1">U10+V10</f>
        <v>0.0371</v>
      </c>
      <c r="U10" s="87">
        <v>0.0276</v>
      </c>
      <c r="V10" s="87">
        <v>0.0095</v>
      </c>
      <c r="W10" s="54" t="s">
        <v>137</v>
      </c>
      <c r="X10" s="54" t="s">
        <v>138</v>
      </c>
      <c r="Y10" s="54" t="s">
        <v>137</v>
      </c>
      <c r="Z10" s="54" t="s">
        <v>138</v>
      </c>
      <c r="AA10" s="61" t="s">
        <v>139</v>
      </c>
      <c r="AB10" s="93"/>
      <c r="AC10" s="94"/>
      <c r="AD10" s="94"/>
      <c r="AE10" s="94"/>
      <c r="AF10" s="94"/>
      <c r="AG10" s="94"/>
      <c r="AH10" s="94"/>
      <c r="AI10" s="94"/>
      <c r="AJ10" s="94"/>
      <c r="AK10" s="94"/>
      <c r="AL10" s="94"/>
      <c r="AM10" s="94"/>
      <c r="AN10" s="94"/>
      <c r="AO10" s="94"/>
    </row>
    <row r="11" s="25" customFormat="1" ht="121.8" spans="1:41">
      <c r="A11" s="53">
        <v>2</v>
      </c>
      <c r="B11" s="54" t="s">
        <v>140</v>
      </c>
      <c r="C11" s="54" t="s">
        <v>130</v>
      </c>
      <c r="D11" s="54" t="s">
        <v>131</v>
      </c>
      <c r="E11" s="54" t="s">
        <v>132</v>
      </c>
      <c r="F11" s="55" t="s">
        <v>141</v>
      </c>
      <c r="G11" s="56">
        <v>300</v>
      </c>
      <c r="H11" s="56">
        <v>300</v>
      </c>
      <c r="I11" s="56"/>
      <c r="J11" s="56"/>
      <c r="K11" s="77"/>
      <c r="L11" s="54" t="s">
        <v>142</v>
      </c>
      <c r="M11" s="55" t="s">
        <v>143</v>
      </c>
      <c r="N11" s="55" t="s">
        <v>136</v>
      </c>
      <c r="O11" s="54">
        <v>20</v>
      </c>
      <c r="P11" s="54">
        <v>15</v>
      </c>
      <c r="Q11" s="86">
        <f t="shared" si="0"/>
        <v>0.1</v>
      </c>
      <c r="R11" s="86">
        <v>0.0693</v>
      </c>
      <c r="S11" s="86">
        <v>0.0307</v>
      </c>
      <c r="T11" s="86">
        <f t="shared" si="1"/>
        <v>0.4514</v>
      </c>
      <c r="U11" s="87">
        <v>0.2979</v>
      </c>
      <c r="V11" s="87">
        <v>0.1535</v>
      </c>
      <c r="W11" s="54" t="s">
        <v>137</v>
      </c>
      <c r="X11" s="54" t="s">
        <v>138</v>
      </c>
      <c r="Y11" s="54" t="s">
        <v>137</v>
      </c>
      <c r="Z11" s="54" t="s">
        <v>138</v>
      </c>
      <c r="AA11" s="61" t="s">
        <v>139</v>
      </c>
      <c r="AB11" s="93"/>
      <c r="AC11" s="94"/>
      <c r="AD11" s="94"/>
      <c r="AE11" s="94"/>
      <c r="AF11" s="94"/>
      <c r="AG11" s="94"/>
      <c r="AH11" s="94"/>
      <c r="AI11" s="94"/>
      <c r="AJ11" s="94"/>
      <c r="AK11" s="94"/>
      <c r="AL11" s="94"/>
      <c r="AM11" s="94"/>
      <c r="AN11" s="94"/>
      <c r="AO11" s="94"/>
    </row>
    <row r="12" ht="39" customHeight="1" spans="1:41">
      <c r="A12" s="44"/>
      <c r="B12" s="50" t="s">
        <v>144</v>
      </c>
      <c r="C12" s="50"/>
      <c r="D12" s="50"/>
      <c r="E12" s="50"/>
      <c r="F12" s="46"/>
      <c r="G12" s="52">
        <f>SUM(G13:G13)</f>
        <v>1000</v>
      </c>
      <c r="H12" s="52">
        <f>SUM(H13:H13)</f>
        <v>1000</v>
      </c>
      <c r="I12" s="52">
        <f>SUM(I13:I13)</f>
        <v>0</v>
      </c>
      <c r="J12" s="52">
        <f>SUM(J13:J13)</f>
        <v>0</v>
      </c>
      <c r="K12" s="52"/>
      <c r="L12" s="78"/>
      <c r="M12" s="78"/>
      <c r="N12" s="46"/>
      <c r="O12" s="78"/>
      <c r="P12" s="78"/>
      <c r="Q12" s="78"/>
      <c r="R12" s="78"/>
      <c r="S12" s="78"/>
      <c r="T12" s="86"/>
      <c r="U12" s="78"/>
      <c r="V12" s="78"/>
      <c r="W12" s="78"/>
      <c r="X12" s="78"/>
      <c r="Y12" s="78"/>
      <c r="Z12" s="78"/>
      <c r="AA12" s="95"/>
      <c r="AB12" s="78"/>
      <c r="AC12" s="78"/>
      <c r="AD12" s="78"/>
      <c r="AE12" s="78"/>
      <c r="AF12" s="78"/>
      <c r="AG12" s="78"/>
      <c r="AH12" s="78"/>
      <c r="AI12" s="78"/>
      <c r="AJ12" s="78"/>
      <c r="AK12" s="78"/>
      <c r="AL12" s="78"/>
      <c r="AM12" s="78"/>
      <c r="AN12" s="78"/>
      <c r="AO12" s="78"/>
    </row>
    <row r="13" s="26" customFormat="1" ht="87" spans="1:41">
      <c r="A13" s="57">
        <v>3</v>
      </c>
      <c r="B13" s="54" t="s">
        <v>145</v>
      </c>
      <c r="C13" s="54" t="s">
        <v>130</v>
      </c>
      <c r="D13" s="54" t="s">
        <v>146</v>
      </c>
      <c r="E13" s="54" t="s">
        <v>147</v>
      </c>
      <c r="F13" s="55" t="s">
        <v>148</v>
      </c>
      <c r="G13" s="56">
        <v>1000</v>
      </c>
      <c r="H13" s="58">
        <v>1000</v>
      </c>
      <c r="I13" s="56"/>
      <c r="J13" s="79"/>
      <c r="K13" s="79"/>
      <c r="L13" s="54" t="s">
        <v>142</v>
      </c>
      <c r="M13" s="55" t="s">
        <v>149</v>
      </c>
      <c r="N13" s="55" t="s">
        <v>150</v>
      </c>
      <c r="O13" s="80">
        <v>8</v>
      </c>
      <c r="P13" s="80">
        <v>4</v>
      </c>
      <c r="Q13" s="86">
        <f t="shared" si="0"/>
        <v>0.214</v>
      </c>
      <c r="R13" s="86">
        <v>0.092</v>
      </c>
      <c r="S13" s="86">
        <v>0.122</v>
      </c>
      <c r="T13" s="86">
        <f t="shared" si="1"/>
        <v>0.5613</v>
      </c>
      <c r="U13" s="88">
        <v>0.3113</v>
      </c>
      <c r="V13" s="88">
        <v>0.25</v>
      </c>
      <c r="W13" s="61" t="s">
        <v>137</v>
      </c>
      <c r="X13" s="54" t="s">
        <v>138</v>
      </c>
      <c r="Y13" s="54" t="s">
        <v>151</v>
      </c>
      <c r="Z13" s="54" t="s">
        <v>152</v>
      </c>
      <c r="AA13" s="61" t="s">
        <v>139</v>
      </c>
      <c r="AB13" s="96"/>
      <c r="AC13" s="97"/>
      <c r="AD13" s="97"/>
      <c r="AE13" s="97"/>
      <c r="AF13" s="97"/>
      <c r="AG13" s="97"/>
      <c r="AH13" s="97"/>
      <c r="AI13" s="97"/>
      <c r="AJ13" s="97"/>
      <c r="AK13" s="97"/>
      <c r="AL13" s="97"/>
      <c r="AM13" s="97"/>
      <c r="AN13" s="97"/>
      <c r="AO13" s="97"/>
    </row>
    <row r="14" ht="39" customHeight="1" spans="1:41">
      <c r="A14" s="44"/>
      <c r="B14" s="50" t="s">
        <v>153</v>
      </c>
      <c r="C14" s="50"/>
      <c r="D14" s="50"/>
      <c r="E14" s="50"/>
      <c r="F14" s="59"/>
      <c r="G14" s="52"/>
      <c r="H14" s="52"/>
      <c r="I14" s="52"/>
      <c r="J14" s="52"/>
      <c r="K14" s="60"/>
      <c r="L14" s="81"/>
      <c r="M14" s="81"/>
      <c r="N14" s="82"/>
      <c r="O14" s="81"/>
      <c r="P14" s="81"/>
      <c r="Q14" s="81"/>
      <c r="R14" s="81"/>
      <c r="S14" s="81"/>
      <c r="T14" s="81"/>
      <c r="U14" s="81"/>
      <c r="V14" s="81"/>
      <c r="W14" s="89"/>
      <c r="X14" s="89"/>
      <c r="Y14" s="81"/>
      <c r="Z14" s="81"/>
      <c r="AA14" s="81"/>
      <c r="AB14" s="81"/>
      <c r="AC14" s="81"/>
      <c r="AD14" s="81"/>
      <c r="AE14" s="81"/>
      <c r="AF14" s="81"/>
      <c r="AG14" s="81"/>
      <c r="AH14" s="81"/>
      <c r="AI14" s="81"/>
      <c r="AJ14" s="81"/>
      <c r="AK14" s="81"/>
      <c r="AL14" s="81"/>
      <c r="AM14" s="81"/>
      <c r="AN14" s="81"/>
      <c r="AO14" s="81"/>
    </row>
    <row r="15" ht="39" customHeight="1" spans="1:41">
      <c r="A15" s="44"/>
      <c r="B15" s="50" t="s">
        <v>154</v>
      </c>
      <c r="C15" s="50"/>
      <c r="D15" s="50"/>
      <c r="E15" s="50"/>
      <c r="F15" s="59"/>
      <c r="G15" s="52"/>
      <c r="H15" s="52"/>
      <c r="I15" s="52"/>
      <c r="J15" s="52"/>
      <c r="K15" s="60"/>
      <c r="L15" s="81"/>
      <c r="M15" s="81"/>
      <c r="N15" s="82"/>
      <c r="O15" s="81"/>
      <c r="P15" s="81"/>
      <c r="Q15" s="81"/>
      <c r="R15" s="81"/>
      <c r="S15" s="81"/>
      <c r="T15" s="81"/>
      <c r="U15" s="81"/>
      <c r="V15" s="81"/>
      <c r="W15" s="89"/>
      <c r="X15" s="89"/>
      <c r="Y15" s="81"/>
      <c r="Z15" s="81"/>
      <c r="AA15" s="81"/>
      <c r="AB15" s="81"/>
      <c r="AC15" s="81"/>
      <c r="AD15" s="81"/>
      <c r="AE15" s="81"/>
      <c r="AF15" s="81"/>
      <c r="AG15" s="81"/>
      <c r="AH15" s="81"/>
      <c r="AI15" s="81"/>
      <c r="AJ15" s="81"/>
      <c r="AK15" s="81"/>
      <c r="AL15" s="81"/>
      <c r="AM15" s="81"/>
      <c r="AN15" s="81"/>
      <c r="AO15" s="81"/>
    </row>
    <row r="16" ht="39" customHeight="1" spans="1:41">
      <c r="A16" s="44"/>
      <c r="B16" s="50" t="s">
        <v>155</v>
      </c>
      <c r="C16" s="50"/>
      <c r="D16" s="50"/>
      <c r="E16" s="50"/>
      <c r="F16" s="59"/>
      <c r="G16" s="52"/>
      <c r="H16" s="52"/>
      <c r="I16" s="52"/>
      <c r="J16" s="52"/>
      <c r="K16" s="60"/>
      <c r="L16" s="81"/>
      <c r="M16" s="81"/>
      <c r="N16" s="82"/>
      <c r="O16" s="81"/>
      <c r="P16" s="81"/>
      <c r="Q16" s="81"/>
      <c r="R16" s="81"/>
      <c r="S16" s="81"/>
      <c r="T16" s="81"/>
      <c r="U16" s="81"/>
      <c r="V16" s="81"/>
      <c r="W16" s="89"/>
      <c r="X16" s="89"/>
      <c r="Y16" s="81"/>
      <c r="Z16" s="81"/>
      <c r="AA16" s="81"/>
      <c r="AB16" s="81"/>
      <c r="AC16" s="81"/>
      <c r="AD16" s="81"/>
      <c r="AE16" s="81"/>
      <c r="AF16" s="81"/>
      <c r="AG16" s="81"/>
      <c r="AH16" s="81"/>
      <c r="AI16" s="81"/>
      <c r="AJ16" s="81"/>
      <c r="AK16" s="81"/>
      <c r="AL16" s="81"/>
      <c r="AM16" s="81"/>
      <c r="AN16" s="81"/>
      <c r="AO16" s="81"/>
    </row>
    <row r="17" ht="39" customHeight="1" spans="1:41">
      <c r="A17" s="44"/>
      <c r="B17" s="50" t="s">
        <v>156</v>
      </c>
      <c r="C17" s="50"/>
      <c r="D17" s="50"/>
      <c r="E17" s="50"/>
      <c r="F17" s="59"/>
      <c r="G17" s="52">
        <f>SUM(G18:G19)</f>
        <v>70.5</v>
      </c>
      <c r="H17" s="52"/>
      <c r="I17" s="52">
        <f>SUM(I18:I19)</f>
        <v>70.5</v>
      </c>
      <c r="J17" s="52"/>
      <c r="K17" s="60"/>
      <c r="L17" s="81"/>
      <c r="M17" s="81"/>
      <c r="N17" s="82"/>
      <c r="O17" s="81"/>
      <c r="P17" s="81"/>
      <c r="Q17" s="81"/>
      <c r="R17" s="81"/>
      <c r="S17" s="81"/>
      <c r="T17" s="81"/>
      <c r="U17" s="81"/>
      <c r="V17" s="81"/>
      <c r="W17" s="89"/>
      <c r="X17" s="89"/>
      <c r="Y17" s="81"/>
      <c r="Z17" s="81"/>
      <c r="AA17" s="81"/>
      <c r="AB17" s="81"/>
      <c r="AC17" s="81"/>
      <c r="AD17" s="81"/>
      <c r="AE17" s="81"/>
      <c r="AF17" s="81"/>
      <c r="AG17" s="81"/>
      <c r="AH17" s="81"/>
      <c r="AI17" s="81"/>
      <c r="AJ17" s="81"/>
      <c r="AK17" s="81"/>
      <c r="AL17" s="81"/>
      <c r="AM17" s="81"/>
      <c r="AN17" s="81"/>
      <c r="AO17" s="81"/>
    </row>
    <row r="18" s="26" customFormat="1" ht="138" customHeight="1" spans="1:41">
      <c r="A18" s="57">
        <v>4</v>
      </c>
      <c r="B18" s="54" t="s">
        <v>157</v>
      </c>
      <c r="C18" s="54" t="s">
        <v>130</v>
      </c>
      <c r="D18" s="54" t="s">
        <v>131</v>
      </c>
      <c r="E18" s="54" t="s">
        <v>158</v>
      </c>
      <c r="F18" s="55" t="s">
        <v>159</v>
      </c>
      <c r="G18" s="60">
        <v>65</v>
      </c>
      <c r="H18" s="60"/>
      <c r="I18" s="60">
        <v>65</v>
      </c>
      <c r="J18" s="79"/>
      <c r="K18" s="79"/>
      <c r="L18" s="54" t="s">
        <v>134</v>
      </c>
      <c r="M18" s="55" t="s">
        <v>160</v>
      </c>
      <c r="N18" s="55" t="s">
        <v>161</v>
      </c>
      <c r="O18" s="61">
        <v>20</v>
      </c>
      <c r="P18" s="61">
        <v>15</v>
      </c>
      <c r="Q18" s="86">
        <f>R18+S18</f>
        <v>0.0047</v>
      </c>
      <c r="R18" s="86">
        <v>0.0028</v>
      </c>
      <c r="S18" s="86">
        <v>0.0019</v>
      </c>
      <c r="T18" s="87">
        <f>U18+V18</f>
        <v>0.0558</v>
      </c>
      <c r="U18" s="61">
        <v>0.0259</v>
      </c>
      <c r="V18" s="61">
        <v>0.0299</v>
      </c>
      <c r="W18" s="61" t="s">
        <v>137</v>
      </c>
      <c r="X18" s="54" t="s">
        <v>138</v>
      </c>
      <c r="Y18" s="54" t="s">
        <v>137</v>
      </c>
      <c r="Z18" s="54" t="s">
        <v>138</v>
      </c>
      <c r="AA18" s="61" t="s">
        <v>139</v>
      </c>
      <c r="AB18" s="96"/>
      <c r="AC18" s="97"/>
      <c r="AD18" s="97"/>
      <c r="AE18" s="97"/>
      <c r="AF18" s="97"/>
      <c r="AG18" s="97"/>
      <c r="AH18" s="97"/>
      <c r="AI18" s="97"/>
      <c r="AJ18" s="97"/>
      <c r="AK18" s="97"/>
      <c r="AL18" s="97"/>
      <c r="AM18" s="97"/>
      <c r="AN18" s="97"/>
      <c r="AO18" s="97"/>
    </row>
    <row r="19" s="26" customFormat="1" ht="76" customHeight="1" spans="1:41">
      <c r="A19" s="57">
        <v>5</v>
      </c>
      <c r="B19" s="54" t="s">
        <v>162</v>
      </c>
      <c r="C19" s="54" t="s">
        <v>130</v>
      </c>
      <c r="D19" s="54" t="s">
        <v>131</v>
      </c>
      <c r="E19" s="54" t="s">
        <v>158</v>
      </c>
      <c r="F19" s="55" t="s">
        <v>163</v>
      </c>
      <c r="G19" s="60">
        <v>5.5</v>
      </c>
      <c r="H19" s="60"/>
      <c r="I19" s="60">
        <v>5.5</v>
      </c>
      <c r="J19" s="79"/>
      <c r="K19" s="79"/>
      <c r="L19" s="54" t="s">
        <v>134</v>
      </c>
      <c r="M19" s="55" t="s">
        <v>164</v>
      </c>
      <c r="N19" s="55" t="s">
        <v>165</v>
      </c>
      <c r="O19" s="61">
        <v>20</v>
      </c>
      <c r="P19" s="61">
        <v>15</v>
      </c>
      <c r="Q19" s="86">
        <f>R19+S19</f>
        <v>0.0047</v>
      </c>
      <c r="R19" s="86">
        <v>0.0028</v>
      </c>
      <c r="S19" s="86">
        <v>0.0019</v>
      </c>
      <c r="T19" s="87">
        <f>U19+V19</f>
        <v>0.0558</v>
      </c>
      <c r="U19" s="61">
        <v>0.0259</v>
      </c>
      <c r="V19" s="61">
        <v>0.0299</v>
      </c>
      <c r="W19" s="61" t="s">
        <v>137</v>
      </c>
      <c r="X19" s="54" t="s">
        <v>138</v>
      </c>
      <c r="Y19" s="54" t="s">
        <v>137</v>
      </c>
      <c r="Z19" s="54" t="s">
        <v>138</v>
      </c>
      <c r="AA19" s="61" t="s">
        <v>139</v>
      </c>
      <c r="AB19" s="96"/>
      <c r="AC19" s="97"/>
      <c r="AD19" s="97"/>
      <c r="AE19" s="97"/>
      <c r="AF19" s="97"/>
      <c r="AG19" s="97"/>
      <c r="AH19" s="97"/>
      <c r="AI19" s="97"/>
      <c r="AJ19" s="97"/>
      <c r="AK19" s="97"/>
      <c r="AL19" s="97"/>
      <c r="AM19" s="97"/>
      <c r="AN19" s="97"/>
      <c r="AO19" s="97"/>
    </row>
    <row r="20" ht="39" customHeight="1" spans="1:41">
      <c r="A20" s="44"/>
      <c r="B20" s="50" t="s">
        <v>166</v>
      </c>
      <c r="C20" s="50"/>
      <c r="D20" s="50"/>
      <c r="E20" s="50"/>
      <c r="F20" s="59"/>
      <c r="G20" s="52">
        <f>SUM(G21)</f>
        <v>100</v>
      </c>
      <c r="H20" s="52">
        <f>SUM(H21)</f>
        <v>100</v>
      </c>
      <c r="I20" s="52"/>
      <c r="J20" s="52"/>
      <c r="K20" s="60"/>
      <c r="L20" s="81"/>
      <c r="M20" s="81"/>
      <c r="N20" s="82"/>
      <c r="O20" s="81"/>
      <c r="P20" s="81"/>
      <c r="Q20" s="86"/>
      <c r="R20" s="81"/>
      <c r="S20" s="81"/>
      <c r="T20" s="90"/>
      <c r="U20" s="81"/>
      <c r="V20" s="81"/>
      <c r="W20" s="89"/>
      <c r="X20" s="89"/>
      <c r="Y20" s="81"/>
      <c r="Z20" s="81"/>
      <c r="AA20" s="81"/>
      <c r="AB20" s="81"/>
      <c r="AC20" s="81"/>
      <c r="AD20" s="81"/>
      <c r="AE20" s="81"/>
      <c r="AF20" s="81"/>
      <c r="AG20" s="81"/>
      <c r="AH20" s="81"/>
      <c r="AI20" s="81"/>
      <c r="AJ20" s="81"/>
      <c r="AK20" s="81"/>
      <c r="AL20" s="81"/>
      <c r="AM20" s="81"/>
      <c r="AN20" s="81"/>
      <c r="AO20" s="81"/>
    </row>
    <row r="21" ht="120" customHeight="1" spans="1:42">
      <c r="A21" s="57">
        <v>6</v>
      </c>
      <c r="B21" s="54" t="s">
        <v>167</v>
      </c>
      <c r="C21" s="54" t="s">
        <v>130</v>
      </c>
      <c r="D21" s="54" t="s">
        <v>131</v>
      </c>
      <c r="E21" s="54" t="s">
        <v>168</v>
      </c>
      <c r="F21" s="55" t="s">
        <v>169</v>
      </c>
      <c r="G21" s="56">
        <v>100</v>
      </c>
      <c r="H21" s="56">
        <v>100</v>
      </c>
      <c r="I21" s="56"/>
      <c r="J21" s="79"/>
      <c r="K21" s="79"/>
      <c r="L21" s="54" t="s">
        <v>142</v>
      </c>
      <c r="M21" s="55" t="s">
        <v>170</v>
      </c>
      <c r="N21" s="55" t="s">
        <v>171</v>
      </c>
      <c r="O21" s="61">
        <v>1</v>
      </c>
      <c r="P21" s="61">
        <v>1</v>
      </c>
      <c r="Q21" s="86">
        <f>R21+S21</f>
        <v>0.0601</v>
      </c>
      <c r="R21" s="86">
        <v>0.017</v>
      </c>
      <c r="S21" s="86">
        <v>0.0431</v>
      </c>
      <c r="T21" s="87">
        <f>U21+V21</f>
        <v>0.2958</v>
      </c>
      <c r="U21" s="61">
        <v>0.085</v>
      </c>
      <c r="V21" s="61">
        <v>0.2108</v>
      </c>
      <c r="W21" s="61" t="s">
        <v>137</v>
      </c>
      <c r="X21" s="54" t="s">
        <v>138</v>
      </c>
      <c r="Y21" s="54" t="s">
        <v>172</v>
      </c>
      <c r="Z21" s="54" t="s">
        <v>173</v>
      </c>
      <c r="AA21" s="61" t="s">
        <v>139</v>
      </c>
      <c r="AB21" s="81"/>
      <c r="AC21" s="81"/>
      <c r="AD21" s="81"/>
      <c r="AE21" s="81"/>
      <c r="AF21" s="81"/>
      <c r="AG21" s="81"/>
      <c r="AH21" s="81"/>
      <c r="AI21" s="81"/>
      <c r="AJ21" s="81"/>
      <c r="AK21" s="81"/>
      <c r="AL21" s="81"/>
      <c r="AM21" s="81"/>
      <c r="AN21" s="81"/>
      <c r="AO21" s="81"/>
      <c r="AP21" s="26"/>
    </row>
    <row r="22" ht="39" customHeight="1" spans="1:41">
      <c r="A22" s="44"/>
      <c r="B22" s="50" t="s">
        <v>174</v>
      </c>
      <c r="C22" s="50"/>
      <c r="D22" s="50"/>
      <c r="E22" s="50"/>
      <c r="F22" s="59"/>
      <c r="G22" s="52">
        <f>SUM(G23)</f>
        <v>20</v>
      </c>
      <c r="H22" s="52"/>
      <c r="I22" s="52">
        <f>SUM(I23)</f>
        <v>20</v>
      </c>
      <c r="J22" s="52"/>
      <c r="K22" s="60"/>
      <c r="L22" s="81"/>
      <c r="M22" s="81"/>
      <c r="N22" s="82"/>
      <c r="O22" s="81"/>
      <c r="P22" s="81"/>
      <c r="Q22" s="86"/>
      <c r="R22" s="81"/>
      <c r="S22" s="81"/>
      <c r="T22" s="90"/>
      <c r="U22" s="81"/>
      <c r="V22" s="81"/>
      <c r="W22" s="89"/>
      <c r="X22" s="89"/>
      <c r="Y22" s="81"/>
      <c r="Z22" s="81"/>
      <c r="AA22" s="81"/>
      <c r="AB22" s="81"/>
      <c r="AC22" s="81"/>
      <c r="AD22" s="81"/>
      <c r="AE22" s="81"/>
      <c r="AF22" s="81"/>
      <c r="AG22" s="81"/>
      <c r="AH22" s="81"/>
      <c r="AI22" s="81"/>
      <c r="AJ22" s="81"/>
      <c r="AK22" s="81"/>
      <c r="AL22" s="81"/>
      <c r="AM22" s="81"/>
      <c r="AN22" s="81"/>
      <c r="AO22" s="81"/>
    </row>
    <row r="23" s="26" customFormat="1" ht="120" customHeight="1" spans="1:41">
      <c r="A23" s="57">
        <v>7</v>
      </c>
      <c r="B23" s="61" t="s">
        <v>175</v>
      </c>
      <c r="C23" s="61" t="s">
        <v>130</v>
      </c>
      <c r="D23" s="61" t="s">
        <v>131</v>
      </c>
      <c r="E23" s="61" t="s">
        <v>158</v>
      </c>
      <c r="F23" s="55" t="s">
        <v>176</v>
      </c>
      <c r="G23" s="56">
        <v>20</v>
      </c>
      <c r="H23" s="56"/>
      <c r="I23" s="56">
        <v>20</v>
      </c>
      <c r="J23" s="79"/>
      <c r="K23" s="79"/>
      <c r="L23" s="54" t="s">
        <v>134</v>
      </c>
      <c r="M23" s="55" t="s">
        <v>177</v>
      </c>
      <c r="N23" s="55" t="s">
        <v>178</v>
      </c>
      <c r="O23" s="61">
        <v>20</v>
      </c>
      <c r="P23" s="61">
        <v>15</v>
      </c>
      <c r="Q23" s="86">
        <f>R23+S23</f>
        <v>0.0047</v>
      </c>
      <c r="R23" s="86">
        <v>0.0028</v>
      </c>
      <c r="S23" s="86">
        <v>0.0019</v>
      </c>
      <c r="T23" s="87">
        <f>U23+V23</f>
        <v>0.0558</v>
      </c>
      <c r="U23" s="61">
        <v>0.0259</v>
      </c>
      <c r="V23" s="61">
        <v>0.0299</v>
      </c>
      <c r="W23" s="61" t="s">
        <v>137</v>
      </c>
      <c r="X23" s="54" t="s">
        <v>138</v>
      </c>
      <c r="Y23" s="61" t="s">
        <v>137</v>
      </c>
      <c r="Z23" s="54" t="s">
        <v>138</v>
      </c>
      <c r="AA23" s="61" t="s">
        <v>139</v>
      </c>
      <c r="AB23" s="96"/>
      <c r="AC23" s="97"/>
      <c r="AD23" s="97"/>
      <c r="AE23" s="97"/>
      <c r="AF23" s="97"/>
      <c r="AG23" s="97"/>
      <c r="AH23" s="97"/>
      <c r="AI23" s="97"/>
      <c r="AJ23" s="97"/>
      <c r="AK23" s="97"/>
      <c r="AL23" s="97"/>
      <c r="AM23" s="97"/>
      <c r="AN23" s="97"/>
      <c r="AO23" s="97"/>
    </row>
    <row r="24" ht="39" customHeight="1" spans="1:41">
      <c r="A24" s="44"/>
      <c r="B24" s="50" t="s">
        <v>179</v>
      </c>
      <c r="C24" s="50"/>
      <c r="D24" s="50"/>
      <c r="E24" s="50"/>
      <c r="F24" s="59"/>
      <c r="G24" s="52"/>
      <c r="H24" s="52"/>
      <c r="I24" s="52"/>
      <c r="J24" s="52"/>
      <c r="K24" s="60"/>
      <c r="L24" s="81"/>
      <c r="M24" s="81"/>
      <c r="N24" s="82"/>
      <c r="O24" s="81"/>
      <c r="P24" s="81"/>
      <c r="Q24" s="86"/>
      <c r="R24" s="81"/>
      <c r="S24" s="81"/>
      <c r="T24" s="90"/>
      <c r="U24" s="81"/>
      <c r="V24" s="81"/>
      <c r="W24" s="89"/>
      <c r="X24" s="89"/>
      <c r="Y24" s="81"/>
      <c r="Z24" s="81"/>
      <c r="AA24" s="81"/>
      <c r="AB24" s="81"/>
      <c r="AC24" s="81"/>
      <c r="AD24" s="81"/>
      <c r="AE24" s="81"/>
      <c r="AF24" s="81"/>
      <c r="AG24" s="81"/>
      <c r="AH24" s="81"/>
      <c r="AI24" s="81"/>
      <c r="AJ24" s="81"/>
      <c r="AK24" s="81"/>
      <c r="AL24" s="81"/>
      <c r="AM24" s="81"/>
      <c r="AN24" s="81"/>
      <c r="AO24" s="81"/>
    </row>
    <row r="25" ht="39" customHeight="1" spans="1:41">
      <c r="A25" s="44"/>
      <c r="B25" s="50" t="s">
        <v>180</v>
      </c>
      <c r="C25" s="50"/>
      <c r="D25" s="50"/>
      <c r="E25" s="50"/>
      <c r="F25" s="59"/>
      <c r="G25" s="52"/>
      <c r="H25" s="52"/>
      <c r="I25" s="52"/>
      <c r="J25" s="52"/>
      <c r="K25" s="60"/>
      <c r="L25" s="81"/>
      <c r="M25" s="81"/>
      <c r="N25" s="82"/>
      <c r="O25" s="81"/>
      <c r="P25" s="81"/>
      <c r="Q25" s="86"/>
      <c r="R25" s="81"/>
      <c r="S25" s="81"/>
      <c r="T25" s="90"/>
      <c r="U25" s="81"/>
      <c r="V25" s="81"/>
      <c r="W25" s="89"/>
      <c r="X25" s="89"/>
      <c r="Y25" s="81"/>
      <c r="Z25" s="81"/>
      <c r="AA25" s="81"/>
      <c r="AB25" s="81"/>
      <c r="AC25" s="81"/>
      <c r="AD25" s="81"/>
      <c r="AE25" s="81"/>
      <c r="AF25" s="81"/>
      <c r="AG25" s="81"/>
      <c r="AH25" s="81"/>
      <c r="AI25" s="81"/>
      <c r="AJ25" s="81"/>
      <c r="AK25" s="81"/>
      <c r="AL25" s="81"/>
      <c r="AM25" s="81"/>
      <c r="AN25" s="81"/>
      <c r="AO25" s="81"/>
    </row>
    <row r="26" ht="39" customHeight="1" spans="1:41">
      <c r="A26" s="44"/>
      <c r="B26" s="50" t="s">
        <v>181</v>
      </c>
      <c r="C26" s="50"/>
      <c r="D26" s="50"/>
      <c r="E26" s="50"/>
      <c r="F26" s="59"/>
      <c r="G26" s="52"/>
      <c r="H26" s="52"/>
      <c r="I26" s="52"/>
      <c r="J26" s="52"/>
      <c r="K26" s="60"/>
      <c r="L26" s="81"/>
      <c r="M26" s="81"/>
      <c r="N26" s="82"/>
      <c r="O26" s="81"/>
      <c r="P26" s="81"/>
      <c r="Q26" s="86"/>
      <c r="R26" s="81"/>
      <c r="S26" s="81"/>
      <c r="T26" s="90"/>
      <c r="U26" s="81"/>
      <c r="V26" s="81"/>
      <c r="W26" s="89"/>
      <c r="X26" s="89"/>
      <c r="Y26" s="81"/>
      <c r="Z26" s="81"/>
      <c r="AA26" s="81"/>
      <c r="AB26" s="81"/>
      <c r="AC26" s="81"/>
      <c r="AD26" s="81"/>
      <c r="AE26" s="81"/>
      <c r="AF26" s="81"/>
      <c r="AG26" s="81"/>
      <c r="AH26" s="81"/>
      <c r="AI26" s="81"/>
      <c r="AJ26" s="81"/>
      <c r="AK26" s="81"/>
      <c r="AL26" s="81"/>
      <c r="AM26" s="81"/>
      <c r="AN26" s="81"/>
      <c r="AO26" s="81"/>
    </row>
    <row r="27" ht="39" customHeight="1" spans="1:41">
      <c r="A27" s="44"/>
      <c r="B27" s="50" t="s">
        <v>182</v>
      </c>
      <c r="C27" s="50"/>
      <c r="D27" s="50"/>
      <c r="E27" s="50"/>
      <c r="F27" s="59"/>
      <c r="G27" s="52"/>
      <c r="H27" s="52"/>
      <c r="I27" s="52"/>
      <c r="J27" s="52"/>
      <c r="K27" s="60"/>
      <c r="L27" s="81"/>
      <c r="M27" s="81"/>
      <c r="N27" s="82"/>
      <c r="O27" s="81"/>
      <c r="P27" s="81"/>
      <c r="Q27" s="86"/>
      <c r="R27" s="81"/>
      <c r="S27" s="81"/>
      <c r="T27" s="90"/>
      <c r="U27" s="81"/>
      <c r="V27" s="81"/>
      <c r="W27" s="89"/>
      <c r="X27" s="89"/>
      <c r="Y27" s="81"/>
      <c r="Z27" s="81"/>
      <c r="AA27" s="81"/>
      <c r="AB27" s="81"/>
      <c r="AC27" s="81"/>
      <c r="AD27" s="81"/>
      <c r="AE27" s="81"/>
      <c r="AF27" s="81"/>
      <c r="AG27" s="81"/>
      <c r="AH27" s="81"/>
      <c r="AI27" s="81"/>
      <c r="AJ27" s="81"/>
      <c r="AK27" s="81"/>
      <c r="AL27" s="81"/>
      <c r="AM27" s="81"/>
      <c r="AN27" s="81"/>
      <c r="AO27" s="81"/>
    </row>
    <row r="28" ht="39" customHeight="1" spans="1:41">
      <c r="A28" s="44"/>
      <c r="B28" s="50" t="s">
        <v>183</v>
      </c>
      <c r="C28" s="50"/>
      <c r="D28" s="50"/>
      <c r="E28" s="50"/>
      <c r="F28" s="59"/>
      <c r="G28" s="52"/>
      <c r="H28" s="52"/>
      <c r="I28" s="52"/>
      <c r="J28" s="52"/>
      <c r="K28" s="60"/>
      <c r="L28" s="81"/>
      <c r="M28" s="81"/>
      <c r="N28" s="82"/>
      <c r="O28" s="81"/>
      <c r="P28" s="81"/>
      <c r="Q28" s="86"/>
      <c r="R28" s="81"/>
      <c r="S28" s="81"/>
      <c r="T28" s="90"/>
      <c r="U28" s="81"/>
      <c r="V28" s="81"/>
      <c r="W28" s="89"/>
      <c r="X28" s="89"/>
      <c r="Y28" s="81"/>
      <c r="Z28" s="81"/>
      <c r="AA28" s="81"/>
      <c r="AB28" s="81"/>
      <c r="AC28" s="81"/>
      <c r="AD28" s="81"/>
      <c r="AE28" s="81"/>
      <c r="AF28" s="81"/>
      <c r="AG28" s="81"/>
      <c r="AH28" s="81"/>
      <c r="AI28" s="81"/>
      <c r="AJ28" s="81"/>
      <c r="AK28" s="81"/>
      <c r="AL28" s="81"/>
      <c r="AM28" s="81"/>
      <c r="AN28" s="81"/>
      <c r="AO28" s="81"/>
    </row>
    <row r="29" ht="39" customHeight="1" spans="1:41">
      <c r="A29" s="44"/>
      <c r="B29" s="48" t="s">
        <v>184</v>
      </c>
      <c r="C29" s="48"/>
      <c r="D29" s="48"/>
      <c r="E29" s="48"/>
      <c r="F29" s="59"/>
      <c r="G29" s="52">
        <f>G30+G32+G33+G34+G36+G37+G38+G39+G42+G43+G44+G45+G46+G47</f>
        <v>729</v>
      </c>
      <c r="H29" s="52">
        <f>H30+H32+H33+H34+H36+H37+H38+H39+H42+H43+H44+H45+H46+H47</f>
        <v>492</v>
      </c>
      <c r="I29" s="52">
        <f>I30+I32+I33+I34+I36+I37+I38+I39+I42+I43+I44+I45+I46+I47</f>
        <v>237</v>
      </c>
      <c r="J29" s="52"/>
      <c r="K29" s="60"/>
      <c r="L29" s="81"/>
      <c r="M29" s="81"/>
      <c r="N29" s="82"/>
      <c r="O29" s="81"/>
      <c r="P29" s="81"/>
      <c r="Q29" s="86"/>
      <c r="R29" s="81"/>
      <c r="S29" s="81"/>
      <c r="T29" s="90"/>
      <c r="U29" s="81"/>
      <c r="V29" s="81"/>
      <c r="W29" s="89"/>
      <c r="X29" s="89"/>
      <c r="Y29" s="81"/>
      <c r="Z29" s="81"/>
      <c r="AA29" s="81"/>
      <c r="AB29" s="81"/>
      <c r="AC29" s="81"/>
      <c r="AD29" s="81"/>
      <c r="AE29" s="81"/>
      <c r="AF29" s="81"/>
      <c r="AG29" s="81"/>
      <c r="AH29" s="81"/>
      <c r="AI29" s="81"/>
      <c r="AJ29" s="81"/>
      <c r="AK29" s="81"/>
      <c r="AL29" s="81"/>
      <c r="AM29" s="81"/>
      <c r="AN29" s="81"/>
      <c r="AO29" s="81"/>
    </row>
    <row r="30" ht="39" customHeight="1" spans="1:41">
      <c r="A30" s="44"/>
      <c r="B30" s="50" t="s">
        <v>128</v>
      </c>
      <c r="C30" s="50"/>
      <c r="D30" s="50"/>
      <c r="E30" s="50"/>
      <c r="F30" s="59"/>
      <c r="G30" s="52">
        <f>SUM(G31)</f>
        <v>37</v>
      </c>
      <c r="H30" s="52"/>
      <c r="I30" s="52">
        <f>SUM(I31)</f>
        <v>37</v>
      </c>
      <c r="J30" s="52"/>
      <c r="K30" s="60"/>
      <c r="L30" s="81"/>
      <c r="M30" s="81"/>
      <c r="N30" s="82"/>
      <c r="O30" s="81"/>
      <c r="P30" s="81"/>
      <c r="Q30" s="86"/>
      <c r="R30" s="81"/>
      <c r="S30" s="81"/>
      <c r="T30" s="90"/>
      <c r="U30" s="81"/>
      <c r="V30" s="81"/>
      <c r="W30" s="89"/>
      <c r="X30" s="89"/>
      <c r="Y30" s="81"/>
      <c r="Z30" s="81"/>
      <c r="AA30" s="81"/>
      <c r="AB30" s="81"/>
      <c r="AC30" s="81"/>
      <c r="AD30" s="81"/>
      <c r="AE30" s="81"/>
      <c r="AF30" s="81"/>
      <c r="AG30" s="81"/>
      <c r="AH30" s="81"/>
      <c r="AI30" s="81"/>
      <c r="AJ30" s="81"/>
      <c r="AK30" s="81"/>
      <c r="AL30" s="81"/>
      <c r="AM30" s="81"/>
      <c r="AN30" s="81"/>
      <c r="AO30" s="81"/>
    </row>
    <row r="31" s="25" customFormat="1" ht="123" customHeight="1" spans="1:41">
      <c r="A31" s="57">
        <v>8</v>
      </c>
      <c r="B31" s="54" t="s">
        <v>185</v>
      </c>
      <c r="C31" s="54" t="s">
        <v>130</v>
      </c>
      <c r="D31" s="54" t="s">
        <v>131</v>
      </c>
      <c r="E31" s="54" t="s">
        <v>132</v>
      </c>
      <c r="F31" s="55" t="s">
        <v>186</v>
      </c>
      <c r="G31" s="56">
        <v>37</v>
      </c>
      <c r="H31" s="56"/>
      <c r="I31" s="56">
        <v>37</v>
      </c>
      <c r="J31" s="56"/>
      <c r="K31" s="77"/>
      <c r="L31" s="54" t="s">
        <v>134</v>
      </c>
      <c r="M31" s="55" t="s">
        <v>187</v>
      </c>
      <c r="N31" s="55" t="s">
        <v>136</v>
      </c>
      <c r="O31" s="54">
        <v>20</v>
      </c>
      <c r="P31" s="54">
        <v>15</v>
      </c>
      <c r="Q31" s="86">
        <f>R31+S31</f>
        <v>0.042</v>
      </c>
      <c r="R31" s="86">
        <v>0.03</v>
      </c>
      <c r="S31" s="86">
        <v>0.012</v>
      </c>
      <c r="T31" s="87">
        <f>U31+V31</f>
        <v>0.2406</v>
      </c>
      <c r="U31" s="87">
        <v>0.1806</v>
      </c>
      <c r="V31" s="86">
        <v>0.06</v>
      </c>
      <c r="W31" s="54" t="s">
        <v>137</v>
      </c>
      <c r="X31" s="54" t="s">
        <v>138</v>
      </c>
      <c r="Y31" s="54" t="s">
        <v>137</v>
      </c>
      <c r="Z31" s="54" t="s">
        <v>138</v>
      </c>
      <c r="AA31" s="61" t="s">
        <v>139</v>
      </c>
      <c r="AB31" s="93"/>
      <c r="AC31" s="94"/>
      <c r="AD31" s="94"/>
      <c r="AE31" s="94"/>
      <c r="AF31" s="94"/>
      <c r="AG31" s="94"/>
      <c r="AH31" s="94"/>
      <c r="AI31" s="94"/>
      <c r="AJ31" s="94"/>
      <c r="AK31" s="94"/>
      <c r="AL31" s="94"/>
      <c r="AM31" s="94"/>
      <c r="AN31" s="94"/>
      <c r="AO31" s="94"/>
    </row>
    <row r="32" ht="39" customHeight="1" spans="1:41">
      <c r="A32" s="44"/>
      <c r="B32" s="50" t="s">
        <v>144</v>
      </c>
      <c r="C32" s="50"/>
      <c r="D32" s="50"/>
      <c r="E32" s="50"/>
      <c r="F32" s="59"/>
      <c r="G32" s="52"/>
      <c r="H32" s="52"/>
      <c r="I32" s="52"/>
      <c r="J32" s="52"/>
      <c r="K32" s="60"/>
      <c r="L32" s="81"/>
      <c r="M32" s="81"/>
      <c r="N32" s="82"/>
      <c r="O32" s="81"/>
      <c r="P32" s="81"/>
      <c r="Q32" s="86"/>
      <c r="R32" s="81"/>
      <c r="S32" s="81"/>
      <c r="T32" s="90"/>
      <c r="U32" s="81"/>
      <c r="V32" s="81"/>
      <c r="W32" s="89"/>
      <c r="X32" s="89"/>
      <c r="Y32" s="81"/>
      <c r="Z32" s="81"/>
      <c r="AA32" s="81"/>
      <c r="AB32" s="81"/>
      <c r="AC32" s="81"/>
      <c r="AD32" s="81"/>
      <c r="AE32" s="81"/>
      <c r="AF32" s="81"/>
      <c r="AG32" s="81"/>
      <c r="AH32" s="81"/>
      <c r="AI32" s="81"/>
      <c r="AJ32" s="81"/>
      <c r="AK32" s="81"/>
      <c r="AL32" s="81"/>
      <c r="AM32" s="81"/>
      <c r="AN32" s="81"/>
      <c r="AO32" s="81"/>
    </row>
    <row r="33" ht="39" customHeight="1" spans="1:41">
      <c r="A33" s="44"/>
      <c r="B33" s="62" t="s">
        <v>188</v>
      </c>
      <c r="C33" s="63"/>
      <c r="D33" s="63"/>
      <c r="E33" s="64"/>
      <c r="F33" s="59"/>
      <c r="G33" s="52"/>
      <c r="H33" s="52"/>
      <c r="I33" s="52"/>
      <c r="J33" s="52"/>
      <c r="K33" s="60"/>
      <c r="L33" s="81"/>
      <c r="M33" s="81"/>
      <c r="N33" s="82"/>
      <c r="O33" s="81"/>
      <c r="P33" s="81"/>
      <c r="Q33" s="86"/>
      <c r="R33" s="81"/>
      <c r="S33" s="81"/>
      <c r="T33" s="90"/>
      <c r="U33" s="81"/>
      <c r="V33" s="81"/>
      <c r="W33" s="89"/>
      <c r="X33" s="89"/>
      <c r="Y33" s="81"/>
      <c r="Z33" s="81"/>
      <c r="AA33" s="81"/>
      <c r="AB33" s="81"/>
      <c r="AC33" s="81"/>
      <c r="AD33" s="81"/>
      <c r="AE33" s="81"/>
      <c r="AF33" s="81"/>
      <c r="AG33" s="81"/>
      <c r="AH33" s="81"/>
      <c r="AI33" s="81"/>
      <c r="AJ33" s="81"/>
      <c r="AK33" s="81"/>
      <c r="AL33" s="81"/>
      <c r="AM33" s="81"/>
      <c r="AN33" s="81"/>
      <c r="AO33" s="81"/>
    </row>
    <row r="34" ht="39" customHeight="1" spans="1:41">
      <c r="A34" s="44"/>
      <c r="B34" s="50" t="s">
        <v>189</v>
      </c>
      <c r="C34" s="50"/>
      <c r="D34" s="50"/>
      <c r="E34" s="50"/>
      <c r="F34" s="59"/>
      <c r="G34" s="52">
        <f>SUM(G35)</f>
        <v>492</v>
      </c>
      <c r="H34" s="52">
        <f>SUM(H35)</f>
        <v>492</v>
      </c>
      <c r="I34" s="52"/>
      <c r="J34" s="52"/>
      <c r="K34" s="60"/>
      <c r="L34" s="81"/>
      <c r="M34" s="81"/>
      <c r="N34" s="82"/>
      <c r="O34" s="81"/>
      <c r="P34" s="81"/>
      <c r="Q34" s="86"/>
      <c r="R34" s="81"/>
      <c r="S34" s="81"/>
      <c r="T34" s="90"/>
      <c r="U34" s="81"/>
      <c r="V34" s="81"/>
      <c r="W34" s="89"/>
      <c r="X34" s="89"/>
      <c r="Y34" s="81"/>
      <c r="Z34" s="81"/>
      <c r="AA34" s="81"/>
      <c r="AB34" s="81"/>
      <c r="AC34" s="81"/>
      <c r="AD34" s="81"/>
      <c r="AE34" s="81"/>
      <c r="AF34" s="81"/>
      <c r="AG34" s="81"/>
      <c r="AH34" s="81"/>
      <c r="AI34" s="81"/>
      <c r="AJ34" s="81"/>
      <c r="AK34" s="81"/>
      <c r="AL34" s="81"/>
      <c r="AM34" s="81"/>
      <c r="AN34" s="81"/>
      <c r="AO34" s="81"/>
    </row>
    <row r="35" ht="104.4" spans="1:41">
      <c r="A35" s="57">
        <v>9</v>
      </c>
      <c r="B35" s="54" t="s">
        <v>190</v>
      </c>
      <c r="C35" s="54" t="s">
        <v>130</v>
      </c>
      <c r="D35" s="54" t="s">
        <v>131</v>
      </c>
      <c r="E35" s="54" t="s">
        <v>158</v>
      </c>
      <c r="F35" s="55" t="s">
        <v>191</v>
      </c>
      <c r="G35" s="56">
        <v>492</v>
      </c>
      <c r="H35" s="56">
        <v>492</v>
      </c>
      <c r="I35" s="56"/>
      <c r="J35" s="79"/>
      <c r="K35" s="79"/>
      <c r="L35" s="54" t="s">
        <v>142</v>
      </c>
      <c r="M35" s="55" t="s">
        <v>192</v>
      </c>
      <c r="N35" s="55" t="s">
        <v>193</v>
      </c>
      <c r="O35" s="80">
        <v>20</v>
      </c>
      <c r="P35" s="80">
        <v>15</v>
      </c>
      <c r="Q35" s="86">
        <f>R35+S35</f>
        <v>0.1302</v>
      </c>
      <c r="R35" s="80">
        <v>0.048</v>
      </c>
      <c r="S35" s="80">
        <v>0.0822</v>
      </c>
      <c r="T35" s="87">
        <f>U35+V35</f>
        <v>0.6536</v>
      </c>
      <c r="U35" s="80">
        <v>0.1822</v>
      </c>
      <c r="V35" s="80">
        <v>0.4714</v>
      </c>
      <c r="W35" s="61" t="s">
        <v>137</v>
      </c>
      <c r="X35" s="54" t="s">
        <v>138</v>
      </c>
      <c r="Y35" s="54" t="s">
        <v>137</v>
      </c>
      <c r="Z35" s="54" t="s">
        <v>138</v>
      </c>
      <c r="AA35" s="61" t="s">
        <v>139</v>
      </c>
      <c r="AB35" s="96"/>
      <c r="AC35" s="81"/>
      <c r="AD35" s="81"/>
      <c r="AE35" s="81"/>
      <c r="AF35" s="81"/>
      <c r="AG35" s="81"/>
      <c r="AH35" s="81"/>
      <c r="AI35" s="81"/>
      <c r="AJ35" s="81"/>
      <c r="AK35" s="81"/>
      <c r="AL35" s="81"/>
      <c r="AM35" s="81"/>
      <c r="AN35" s="81"/>
      <c r="AO35" s="81"/>
    </row>
    <row r="36" ht="42.9" customHeight="1" spans="1:41">
      <c r="A36" s="44"/>
      <c r="B36" s="50" t="s">
        <v>194</v>
      </c>
      <c r="C36" s="50"/>
      <c r="D36" s="50"/>
      <c r="E36" s="50"/>
      <c r="F36" s="59"/>
      <c r="G36" s="52"/>
      <c r="H36" s="52"/>
      <c r="I36" s="52"/>
      <c r="J36" s="52"/>
      <c r="K36" s="60"/>
      <c r="L36" s="81"/>
      <c r="M36" s="81"/>
      <c r="N36" s="82"/>
      <c r="O36" s="81"/>
      <c r="P36" s="81"/>
      <c r="Q36" s="86"/>
      <c r="R36" s="81"/>
      <c r="S36" s="81"/>
      <c r="T36" s="90"/>
      <c r="U36" s="81"/>
      <c r="V36" s="81"/>
      <c r="W36" s="89"/>
      <c r="X36" s="89"/>
      <c r="Y36" s="81"/>
      <c r="Z36" s="81"/>
      <c r="AA36" s="81"/>
      <c r="AB36" s="81"/>
      <c r="AC36" s="81"/>
      <c r="AD36" s="81"/>
      <c r="AE36" s="81"/>
      <c r="AF36" s="81"/>
      <c r="AG36" s="81"/>
      <c r="AH36" s="81"/>
      <c r="AI36" s="81"/>
      <c r="AJ36" s="81"/>
      <c r="AK36" s="81"/>
      <c r="AL36" s="81"/>
      <c r="AM36" s="81"/>
      <c r="AN36" s="81"/>
      <c r="AO36" s="81"/>
    </row>
    <row r="37" ht="39" customHeight="1" spans="1:41">
      <c r="A37" s="44"/>
      <c r="B37" s="50" t="s">
        <v>195</v>
      </c>
      <c r="C37" s="50"/>
      <c r="D37" s="50"/>
      <c r="E37" s="50"/>
      <c r="F37" s="59"/>
      <c r="G37" s="52"/>
      <c r="H37" s="52"/>
      <c r="I37" s="52"/>
      <c r="J37" s="52"/>
      <c r="K37" s="60"/>
      <c r="L37" s="81"/>
      <c r="M37" s="81"/>
      <c r="N37" s="82"/>
      <c r="O37" s="81"/>
      <c r="P37" s="81"/>
      <c r="Q37" s="86"/>
      <c r="R37" s="81"/>
      <c r="S37" s="81"/>
      <c r="T37" s="90"/>
      <c r="U37" s="81"/>
      <c r="V37" s="81"/>
      <c r="W37" s="89"/>
      <c r="X37" s="89"/>
      <c r="Y37" s="81"/>
      <c r="Z37" s="81"/>
      <c r="AA37" s="81"/>
      <c r="AB37" s="81"/>
      <c r="AC37" s="81"/>
      <c r="AD37" s="81"/>
      <c r="AE37" s="81"/>
      <c r="AF37" s="81"/>
      <c r="AG37" s="81"/>
      <c r="AH37" s="81"/>
      <c r="AI37" s="81"/>
      <c r="AJ37" s="81"/>
      <c r="AK37" s="81"/>
      <c r="AL37" s="81"/>
      <c r="AM37" s="81"/>
      <c r="AN37" s="81"/>
      <c r="AO37" s="81"/>
    </row>
    <row r="38" ht="39" customHeight="1" spans="1:41">
      <c r="A38" s="44"/>
      <c r="B38" s="50" t="s">
        <v>196</v>
      </c>
      <c r="C38" s="50"/>
      <c r="D38" s="50"/>
      <c r="E38" s="50"/>
      <c r="F38" s="59"/>
      <c r="G38" s="52"/>
      <c r="H38" s="52"/>
      <c r="I38" s="52"/>
      <c r="J38" s="52"/>
      <c r="K38" s="60"/>
      <c r="L38" s="81"/>
      <c r="M38" s="81"/>
      <c r="N38" s="82"/>
      <c r="O38" s="81"/>
      <c r="P38" s="81"/>
      <c r="Q38" s="86"/>
      <c r="R38" s="81"/>
      <c r="S38" s="81"/>
      <c r="T38" s="90"/>
      <c r="U38" s="81"/>
      <c r="V38" s="81"/>
      <c r="W38" s="89"/>
      <c r="X38" s="89"/>
      <c r="Y38" s="81"/>
      <c r="Z38" s="81"/>
      <c r="AA38" s="81"/>
      <c r="AB38" s="81"/>
      <c r="AC38" s="81"/>
      <c r="AD38" s="81"/>
      <c r="AE38" s="81"/>
      <c r="AF38" s="81"/>
      <c r="AG38" s="81"/>
      <c r="AH38" s="81"/>
      <c r="AI38" s="81"/>
      <c r="AJ38" s="81"/>
      <c r="AK38" s="81"/>
      <c r="AL38" s="81"/>
      <c r="AM38" s="81"/>
      <c r="AN38" s="81"/>
      <c r="AO38" s="81"/>
    </row>
    <row r="39" ht="39" customHeight="1" spans="1:41">
      <c r="A39" s="44"/>
      <c r="B39" s="50" t="s">
        <v>197</v>
      </c>
      <c r="C39" s="50"/>
      <c r="D39" s="50"/>
      <c r="E39" s="50"/>
      <c r="F39" s="59"/>
      <c r="G39" s="52">
        <f>SUM(G40:G41)</f>
        <v>200</v>
      </c>
      <c r="H39" s="52"/>
      <c r="I39" s="52">
        <f>SUM(I40:I41)</f>
        <v>200</v>
      </c>
      <c r="J39" s="52"/>
      <c r="K39" s="60"/>
      <c r="L39" s="81"/>
      <c r="M39" s="81"/>
      <c r="N39" s="82"/>
      <c r="O39" s="81"/>
      <c r="P39" s="81"/>
      <c r="Q39" s="86"/>
      <c r="R39" s="81"/>
      <c r="S39" s="81"/>
      <c r="T39" s="90"/>
      <c r="U39" s="81"/>
      <c r="V39" s="81"/>
      <c r="W39" s="89"/>
      <c r="X39" s="89"/>
      <c r="Y39" s="81"/>
      <c r="Z39" s="81"/>
      <c r="AA39" s="81"/>
      <c r="AB39" s="81"/>
      <c r="AC39" s="81"/>
      <c r="AD39" s="81"/>
      <c r="AE39" s="81"/>
      <c r="AF39" s="81"/>
      <c r="AG39" s="81"/>
      <c r="AH39" s="81"/>
      <c r="AI39" s="81"/>
      <c r="AJ39" s="81"/>
      <c r="AK39" s="81"/>
      <c r="AL39" s="81"/>
      <c r="AM39" s="81"/>
      <c r="AN39" s="81"/>
      <c r="AO39" s="81"/>
    </row>
    <row r="40" ht="198" customHeight="1" spans="1:41">
      <c r="A40" s="57">
        <v>10</v>
      </c>
      <c r="B40" s="54" t="s">
        <v>198</v>
      </c>
      <c r="C40" s="54" t="s">
        <v>130</v>
      </c>
      <c r="D40" s="54" t="s">
        <v>199</v>
      </c>
      <c r="E40" s="54" t="s">
        <v>200</v>
      </c>
      <c r="F40" s="55" t="s">
        <v>201</v>
      </c>
      <c r="G40" s="56">
        <v>100</v>
      </c>
      <c r="H40" s="65"/>
      <c r="I40" s="56">
        <v>100</v>
      </c>
      <c r="J40" s="79"/>
      <c r="K40" s="79"/>
      <c r="L40" s="54" t="s">
        <v>134</v>
      </c>
      <c r="M40" s="55" t="s">
        <v>202</v>
      </c>
      <c r="N40" s="55" t="s">
        <v>203</v>
      </c>
      <c r="O40" s="61"/>
      <c r="P40" s="61">
        <v>1</v>
      </c>
      <c r="Q40" s="86">
        <f>R40+S40</f>
        <v>0.1672</v>
      </c>
      <c r="R40" s="86">
        <v>0.1193</v>
      </c>
      <c r="S40" s="86">
        <v>0.0479</v>
      </c>
      <c r="T40" s="87">
        <f>U40+V40</f>
        <v>0.7526</v>
      </c>
      <c r="U40" s="61">
        <v>0.5126</v>
      </c>
      <c r="V40" s="61">
        <v>0.24</v>
      </c>
      <c r="W40" s="61" t="s">
        <v>137</v>
      </c>
      <c r="X40" s="54" t="s">
        <v>138</v>
      </c>
      <c r="Y40" s="54" t="s">
        <v>137</v>
      </c>
      <c r="Z40" s="54" t="s">
        <v>138</v>
      </c>
      <c r="AA40" s="61" t="s">
        <v>139</v>
      </c>
      <c r="AB40" s="81"/>
      <c r="AC40" s="81"/>
      <c r="AD40" s="81"/>
      <c r="AE40" s="81"/>
      <c r="AF40" s="81"/>
      <c r="AG40" s="81"/>
      <c r="AH40" s="81"/>
      <c r="AI40" s="81"/>
      <c r="AJ40" s="81"/>
      <c r="AK40" s="81"/>
      <c r="AL40" s="81"/>
      <c r="AM40" s="81"/>
      <c r="AN40" s="81"/>
      <c r="AO40" s="81"/>
    </row>
    <row r="41" ht="185" customHeight="1" spans="1:41">
      <c r="A41" s="57">
        <v>11</v>
      </c>
      <c r="B41" s="54" t="s">
        <v>204</v>
      </c>
      <c r="C41" s="54" t="s">
        <v>130</v>
      </c>
      <c r="D41" s="54" t="s">
        <v>199</v>
      </c>
      <c r="E41" s="54" t="s">
        <v>205</v>
      </c>
      <c r="F41" s="55" t="s">
        <v>206</v>
      </c>
      <c r="G41" s="56">
        <v>100</v>
      </c>
      <c r="H41" s="56"/>
      <c r="I41" s="56">
        <v>100</v>
      </c>
      <c r="J41" s="79"/>
      <c r="K41" s="79"/>
      <c r="L41" s="54" t="s">
        <v>134</v>
      </c>
      <c r="M41" s="55" t="s">
        <v>207</v>
      </c>
      <c r="N41" s="55" t="s">
        <v>208</v>
      </c>
      <c r="O41" s="61">
        <v>1</v>
      </c>
      <c r="P41" s="61"/>
      <c r="Q41" s="86">
        <f>R41+S41</f>
        <v>0.1052</v>
      </c>
      <c r="R41" s="86">
        <v>0.0742</v>
      </c>
      <c r="S41" s="86">
        <v>0.031</v>
      </c>
      <c r="T41" s="87">
        <f>U41+V41</f>
        <v>0.4695</v>
      </c>
      <c r="U41" s="61">
        <v>0.3195</v>
      </c>
      <c r="V41" s="61">
        <v>0.15</v>
      </c>
      <c r="W41" s="61" t="s">
        <v>137</v>
      </c>
      <c r="X41" s="54" t="s">
        <v>138</v>
      </c>
      <c r="Y41" s="54" t="s">
        <v>137</v>
      </c>
      <c r="Z41" s="54" t="s">
        <v>138</v>
      </c>
      <c r="AA41" s="61" t="s">
        <v>139</v>
      </c>
      <c r="AB41" s="81"/>
      <c r="AC41" s="81"/>
      <c r="AD41" s="81"/>
      <c r="AE41" s="81"/>
      <c r="AF41" s="81"/>
      <c r="AG41" s="81"/>
      <c r="AH41" s="81"/>
      <c r="AI41" s="81"/>
      <c r="AJ41" s="81"/>
      <c r="AK41" s="81"/>
      <c r="AL41" s="81"/>
      <c r="AM41" s="81"/>
      <c r="AN41" s="81"/>
      <c r="AO41" s="81"/>
    </row>
    <row r="42" ht="39" customHeight="1" spans="1:41">
      <c r="A42" s="44"/>
      <c r="B42" s="50" t="s">
        <v>209</v>
      </c>
      <c r="C42" s="50"/>
      <c r="D42" s="50"/>
      <c r="E42" s="50"/>
      <c r="F42" s="59"/>
      <c r="G42" s="52"/>
      <c r="H42" s="52"/>
      <c r="I42" s="52"/>
      <c r="J42" s="52"/>
      <c r="K42" s="60"/>
      <c r="L42" s="81"/>
      <c r="M42" s="81"/>
      <c r="N42" s="82"/>
      <c r="O42" s="81"/>
      <c r="P42" s="81"/>
      <c r="Q42" s="86"/>
      <c r="R42" s="81"/>
      <c r="S42" s="81"/>
      <c r="T42" s="90"/>
      <c r="U42" s="81"/>
      <c r="V42" s="81"/>
      <c r="W42" s="89"/>
      <c r="X42" s="89"/>
      <c r="Y42" s="81"/>
      <c r="Z42" s="81"/>
      <c r="AA42" s="81"/>
      <c r="AB42" s="81"/>
      <c r="AC42" s="81"/>
      <c r="AD42" s="81"/>
      <c r="AE42" s="81"/>
      <c r="AF42" s="81"/>
      <c r="AG42" s="81"/>
      <c r="AH42" s="81"/>
      <c r="AI42" s="81"/>
      <c r="AJ42" s="81"/>
      <c r="AK42" s="81"/>
      <c r="AL42" s="81"/>
      <c r="AM42" s="81"/>
      <c r="AN42" s="81"/>
      <c r="AO42" s="81"/>
    </row>
    <row r="43" ht="39" customHeight="1" spans="1:41">
      <c r="A43" s="44"/>
      <c r="B43" s="50" t="s">
        <v>210</v>
      </c>
      <c r="C43" s="50"/>
      <c r="D43" s="50"/>
      <c r="E43" s="50"/>
      <c r="F43" s="59"/>
      <c r="G43" s="52"/>
      <c r="H43" s="52"/>
      <c r="I43" s="52"/>
      <c r="J43" s="52"/>
      <c r="K43" s="60"/>
      <c r="L43" s="81"/>
      <c r="M43" s="81"/>
      <c r="N43" s="82"/>
      <c r="O43" s="81"/>
      <c r="P43" s="81"/>
      <c r="Q43" s="86"/>
      <c r="R43" s="81"/>
      <c r="S43" s="81"/>
      <c r="T43" s="90"/>
      <c r="U43" s="81"/>
      <c r="V43" s="81"/>
      <c r="W43" s="89"/>
      <c r="X43" s="89"/>
      <c r="Y43" s="81"/>
      <c r="Z43" s="81"/>
      <c r="AA43" s="81"/>
      <c r="AB43" s="81"/>
      <c r="AC43" s="81"/>
      <c r="AD43" s="81"/>
      <c r="AE43" s="81"/>
      <c r="AF43" s="81"/>
      <c r="AG43" s="81"/>
      <c r="AH43" s="81"/>
      <c r="AI43" s="81"/>
      <c r="AJ43" s="81"/>
      <c r="AK43" s="81"/>
      <c r="AL43" s="81"/>
      <c r="AM43" s="81"/>
      <c r="AN43" s="81"/>
      <c r="AO43" s="81"/>
    </row>
    <row r="44" ht="39" customHeight="1" spans="1:41">
      <c r="A44" s="44"/>
      <c r="B44" s="50" t="s">
        <v>211</v>
      </c>
      <c r="C44" s="50"/>
      <c r="D44" s="50"/>
      <c r="E44" s="50"/>
      <c r="F44" s="59"/>
      <c r="G44" s="52"/>
      <c r="H44" s="52"/>
      <c r="I44" s="52"/>
      <c r="J44" s="52"/>
      <c r="K44" s="60"/>
      <c r="L44" s="81"/>
      <c r="M44" s="81"/>
      <c r="N44" s="82"/>
      <c r="O44" s="81"/>
      <c r="P44" s="81"/>
      <c r="Q44" s="86"/>
      <c r="R44" s="81"/>
      <c r="S44" s="81"/>
      <c r="T44" s="90"/>
      <c r="U44" s="81"/>
      <c r="V44" s="81"/>
      <c r="W44" s="89"/>
      <c r="X44" s="89"/>
      <c r="Y44" s="81"/>
      <c r="Z44" s="81"/>
      <c r="AA44" s="81"/>
      <c r="AB44" s="81"/>
      <c r="AC44" s="81"/>
      <c r="AD44" s="81"/>
      <c r="AE44" s="81"/>
      <c r="AF44" s="81"/>
      <c r="AG44" s="81"/>
      <c r="AH44" s="81"/>
      <c r="AI44" s="81"/>
      <c r="AJ44" s="81"/>
      <c r="AK44" s="81"/>
      <c r="AL44" s="81"/>
      <c r="AM44" s="81"/>
      <c r="AN44" s="81"/>
      <c r="AO44" s="81"/>
    </row>
    <row r="45" ht="39" customHeight="1" spans="1:41">
      <c r="A45" s="44"/>
      <c r="B45" s="50" t="s">
        <v>212</v>
      </c>
      <c r="C45" s="50"/>
      <c r="D45" s="50"/>
      <c r="E45" s="50"/>
      <c r="F45" s="59"/>
      <c r="G45" s="52"/>
      <c r="H45" s="52"/>
      <c r="I45" s="52"/>
      <c r="J45" s="52"/>
      <c r="K45" s="60"/>
      <c r="L45" s="81"/>
      <c r="M45" s="81"/>
      <c r="N45" s="82"/>
      <c r="O45" s="81"/>
      <c r="P45" s="81"/>
      <c r="Q45" s="86"/>
      <c r="R45" s="81"/>
      <c r="S45" s="81"/>
      <c r="T45" s="90"/>
      <c r="U45" s="81"/>
      <c r="V45" s="81"/>
      <c r="W45" s="89"/>
      <c r="X45" s="89"/>
      <c r="Y45" s="81"/>
      <c r="Z45" s="81"/>
      <c r="AA45" s="81"/>
      <c r="AB45" s="81"/>
      <c r="AC45" s="81"/>
      <c r="AD45" s="81"/>
      <c r="AE45" s="81"/>
      <c r="AF45" s="81"/>
      <c r="AG45" s="81"/>
      <c r="AH45" s="81"/>
      <c r="AI45" s="81"/>
      <c r="AJ45" s="81"/>
      <c r="AK45" s="81"/>
      <c r="AL45" s="81"/>
      <c r="AM45" s="81"/>
      <c r="AN45" s="81"/>
      <c r="AO45" s="81"/>
    </row>
    <row r="46" ht="39" customHeight="1" spans="1:41">
      <c r="A46" s="44"/>
      <c r="B46" s="50" t="s">
        <v>183</v>
      </c>
      <c r="C46" s="50"/>
      <c r="D46" s="50"/>
      <c r="E46" s="50"/>
      <c r="F46" s="59"/>
      <c r="G46" s="52"/>
      <c r="H46" s="52"/>
      <c r="I46" s="52"/>
      <c r="J46" s="52"/>
      <c r="K46" s="60"/>
      <c r="L46" s="81"/>
      <c r="M46" s="81"/>
      <c r="N46" s="82"/>
      <c r="O46" s="81"/>
      <c r="P46" s="81"/>
      <c r="Q46" s="86"/>
      <c r="R46" s="81"/>
      <c r="S46" s="81"/>
      <c r="T46" s="90"/>
      <c r="U46" s="81"/>
      <c r="V46" s="81"/>
      <c r="W46" s="89"/>
      <c r="X46" s="89"/>
      <c r="Y46" s="81"/>
      <c r="Z46" s="81"/>
      <c r="AA46" s="81"/>
      <c r="AB46" s="81"/>
      <c r="AC46" s="81"/>
      <c r="AD46" s="81"/>
      <c r="AE46" s="81"/>
      <c r="AF46" s="81"/>
      <c r="AG46" s="81"/>
      <c r="AH46" s="81"/>
      <c r="AI46" s="81"/>
      <c r="AJ46" s="81"/>
      <c r="AK46" s="81"/>
      <c r="AL46" s="81"/>
      <c r="AM46" s="81"/>
      <c r="AN46" s="81"/>
      <c r="AO46" s="81"/>
    </row>
    <row r="47" ht="39" customHeight="1" spans="1:41">
      <c r="A47" s="44"/>
      <c r="B47" s="50" t="s">
        <v>213</v>
      </c>
      <c r="C47" s="50"/>
      <c r="D47" s="50"/>
      <c r="E47" s="50"/>
      <c r="F47" s="59"/>
      <c r="G47" s="52"/>
      <c r="H47" s="52"/>
      <c r="I47" s="52"/>
      <c r="J47" s="52"/>
      <c r="K47" s="60"/>
      <c r="L47" s="81"/>
      <c r="M47" s="81"/>
      <c r="N47" s="82"/>
      <c r="O47" s="81"/>
      <c r="P47" s="81"/>
      <c r="Q47" s="86"/>
      <c r="R47" s="81"/>
      <c r="S47" s="81"/>
      <c r="T47" s="90"/>
      <c r="U47" s="81"/>
      <c r="V47" s="81"/>
      <c r="W47" s="89"/>
      <c r="X47" s="89"/>
      <c r="Y47" s="81"/>
      <c r="Z47" s="81"/>
      <c r="AA47" s="81"/>
      <c r="AB47" s="81"/>
      <c r="AC47" s="81"/>
      <c r="AD47" s="81"/>
      <c r="AE47" s="81"/>
      <c r="AF47" s="81"/>
      <c r="AG47" s="81"/>
      <c r="AH47" s="81"/>
      <c r="AI47" s="81"/>
      <c r="AJ47" s="81"/>
      <c r="AK47" s="81"/>
      <c r="AL47" s="81"/>
      <c r="AM47" s="81"/>
      <c r="AN47" s="81"/>
      <c r="AO47" s="81"/>
    </row>
    <row r="48" ht="39" customHeight="1" spans="1:41">
      <c r="A48" s="44"/>
      <c r="B48" s="48" t="s">
        <v>214</v>
      </c>
      <c r="C48" s="48"/>
      <c r="D48" s="48"/>
      <c r="E48" s="48"/>
      <c r="F48" s="59"/>
      <c r="G48" s="52"/>
      <c r="H48" s="52"/>
      <c r="I48" s="52"/>
      <c r="J48" s="52"/>
      <c r="K48" s="60"/>
      <c r="L48" s="81"/>
      <c r="M48" s="81"/>
      <c r="N48" s="82"/>
      <c r="O48" s="81"/>
      <c r="P48" s="81"/>
      <c r="Q48" s="86"/>
      <c r="R48" s="81"/>
      <c r="S48" s="81"/>
      <c r="T48" s="90"/>
      <c r="U48" s="81"/>
      <c r="V48" s="81"/>
      <c r="W48" s="89"/>
      <c r="X48" s="89"/>
      <c r="Y48" s="81"/>
      <c r="Z48" s="81"/>
      <c r="AA48" s="81"/>
      <c r="AB48" s="81"/>
      <c r="AC48" s="81"/>
      <c r="AD48" s="81"/>
      <c r="AE48" s="81"/>
      <c r="AF48" s="81"/>
      <c r="AG48" s="81"/>
      <c r="AH48" s="81"/>
      <c r="AI48" s="81"/>
      <c r="AJ48" s="81"/>
      <c r="AK48" s="81"/>
      <c r="AL48" s="81"/>
      <c r="AM48" s="81"/>
      <c r="AN48" s="81"/>
      <c r="AO48" s="81"/>
    </row>
    <row r="49" ht="39" customHeight="1" spans="1:41">
      <c r="A49" s="44"/>
      <c r="B49" s="48" t="s">
        <v>215</v>
      </c>
      <c r="C49" s="48"/>
      <c r="D49" s="48"/>
      <c r="E49" s="48"/>
      <c r="F49" s="59"/>
      <c r="G49" s="52"/>
      <c r="H49" s="66"/>
      <c r="I49" s="66"/>
      <c r="J49" s="52"/>
      <c r="K49" s="60"/>
      <c r="L49" s="81"/>
      <c r="M49" s="81"/>
      <c r="N49" s="82"/>
      <c r="O49" s="81"/>
      <c r="P49" s="81"/>
      <c r="Q49" s="86"/>
      <c r="R49" s="81"/>
      <c r="S49" s="81"/>
      <c r="T49" s="90"/>
      <c r="U49" s="81"/>
      <c r="V49" s="81"/>
      <c r="W49" s="89"/>
      <c r="X49" s="89"/>
      <c r="Y49" s="81"/>
      <c r="Z49" s="81"/>
      <c r="AA49" s="81"/>
      <c r="AB49" s="81"/>
      <c r="AC49" s="81"/>
      <c r="AD49" s="81"/>
      <c r="AE49" s="81"/>
      <c r="AF49" s="81"/>
      <c r="AG49" s="81"/>
      <c r="AH49" s="81"/>
      <c r="AI49" s="81"/>
      <c r="AJ49" s="81"/>
      <c r="AK49" s="81"/>
      <c r="AL49" s="81"/>
      <c r="AM49" s="81"/>
      <c r="AN49" s="81"/>
      <c r="AO49" s="81"/>
    </row>
    <row r="50" ht="39" customHeight="1" spans="1:41">
      <c r="A50" s="44"/>
      <c r="B50" s="48" t="s">
        <v>216</v>
      </c>
      <c r="C50" s="48"/>
      <c r="D50" s="48"/>
      <c r="E50" s="48"/>
      <c r="F50" s="59"/>
      <c r="G50" s="52">
        <f>SUM(G51:G52)</f>
        <v>532.6</v>
      </c>
      <c r="H50" s="52">
        <f>SUM(H51:H52)</f>
        <v>89</v>
      </c>
      <c r="I50" s="52">
        <f>SUM(I51:I52)</f>
        <v>368.6</v>
      </c>
      <c r="J50" s="52">
        <f>SUM(J51:J52)</f>
        <v>75</v>
      </c>
      <c r="K50" s="52"/>
      <c r="L50" s="81"/>
      <c r="M50" s="81"/>
      <c r="N50" s="82"/>
      <c r="O50" s="81"/>
      <c r="P50" s="81"/>
      <c r="Q50" s="86"/>
      <c r="R50" s="81"/>
      <c r="S50" s="81"/>
      <c r="T50" s="90"/>
      <c r="U50" s="81"/>
      <c r="V50" s="81"/>
      <c r="W50" s="89"/>
      <c r="X50" s="89"/>
      <c r="Y50" s="81"/>
      <c r="Z50" s="81"/>
      <c r="AA50" s="81"/>
      <c r="AB50" s="81"/>
      <c r="AC50" s="81"/>
      <c r="AD50" s="81"/>
      <c r="AE50" s="81"/>
      <c r="AF50" s="81"/>
      <c r="AG50" s="81"/>
      <c r="AH50" s="81"/>
      <c r="AI50" s="81"/>
      <c r="AJ50" s="81"/>
      <c r="AK50" s="81"/>
      <c r="AL50" s="81"/>
      <c r="AM50" s="81"/>
      <c r="AN50" s="81"/>
      <c r="AO50" s="81"/>
    </row>
    <row r="51" ht="205" customHeight="1" spans="1:42">
      <c r="A51" s="57">
        <v>12</v>
      </c>
      <c r="B51" s="61" t="s">
        <v>217</v>
      </c>
      <c r="C51" s="61" t="s">
        <v>130</v>
      </c>
      <c r="D51" s="61" t="s">
        <v>131</v>
      </c>
      <c r="E51" s="61" t="s">
        <v>158</v>
      </c>
      <c r="F51" s="67" t="s">
        <v>218</v>
      </c>
      <c r="G51" s="56">
        <v>482.6</v>
      </c>
      <c r="H51" s="56">
        <v>89</v>
      </c>
      <c r="I51" s="83">
        <v>318.6</v>
      </c>
      <c r="J51" s="58">
        <v>75</v>
      </c>
      <c r="K51" s="83"/>
      <c r="L51" s="84" t="s">
        <v>219</v>
      </c>
      <c r="M51" s="67" t="s">
        <v>220</v>
      </c>
      <c r="N51" s="67"/>
      <c r="O51" s="80">
        <v>20</v>
      </c>
      <c r="P51" s="80">
        <v>15</v>
      </c>
      <c r="Q51" s="86">
        <f>R51+S51</f>
        <v>0.3</v>
      </c>
      <c r="R51" s="80">
        <v>0.3</v>
      </c>
      <c r="S51" s="80"/>
      <c r="T51" s="87">
        <f>U51+V51</f>
        <v>1.347</v>
      </c>
      <c r="U51" s="80">
        <v>1.347</v>
      </c>
      <c r="V51" s="80"/>
      <c r="W51" s="61" t="s">
        <v>221</v>
      </c>
      <c r="X51" s="57" t="s">
        <v>222</v>
      </c>
      <c r="Y51" s="61" t="s">
        <v>221</v>
      </c>
      <c r="Z51" s="57" t="s">
        <v>222</v>
      </c>
      <c r="AA51" s="61" t="s">
        <v>139</v>
      </c>
      <c r="AB51" s="81"/>
      <c r="AC51" s="81"/>
      <c r="AD51" s="81"/>
      <c r="AE51" s="81"/>
      <c r="AF51" s="81"/>
      <c r="AG51" s="81"/>
      <c r="AH51" s="81"/>
      <c r="AI51" s="81"/>
      <c r="AJ51" s="81"/>
      <c r="AK51" s="81"/>
      <c r="AL51" s="81"/>
      <c r="AM51" s="81"/>
      <c r="AN51" s="81"/>
      <c r="AO51" s="81"/>
      <c r="AP51" s="100"/>
    </row>
    <row r="52" ht="147" customHeight="1" spans="1:42">
      <c r="A52" s="57">
        <v>13</v>
      </c>
      <c r="B52" s="61" t="s">
        <v>223</v>
      </c>
      <c r="C52" s="61" t="s">
        <v>130</v>
      </c>
      <c r="D52" s="61" t="s">
        <v>131</v>
      </c>
      <c r="E52" s="61" t="s">
        <v>158</v>
      </c>
      <c r="F52" s="67" t="s">
        <v>224</v>
      </c>
      <c r="G52" s="61">
        <v>50</v>
      </c>
      <c r="H52" s="61"/>
      <c r="I52" s="61">
        <v>50</v>
      </c>
      <c r="J52" s="61"/>
      <c r="K52" s="61"/>
      <c r="L52" s="61" t="s">
        <v>134</v>
      </c>
      <c r="M52" s="67" t="s">
        <v>225</v>
      </c>
      <c r="N52" s="67"/>
      <c r="O52" s="61">
        <v>20</v>
      </c>
      <c r="P52" s="61">
        <v>15</v>
      </c>
      <c r="Q52" s="86">
        <f>R52+S52</f>
        <v>0.0352</v>
      </c>
      <c r="R52" s="61">
        <v>0.0352</v>
      </c>
      <c r="S52" s="61"/>
      <c r="T52" s="87">
        <f>U52+V52</f>
        <v>0.172</v>
      </c>
      <c r="U52" s="61">
        <v>0.172</v>
      </c>
      <c r="V52" s="61"/>
      <c r="W52" s="61" t="s">
        <v>221</v>
      </c>
      <c r="X52" s="61" t="s">
        <v>222</v>
      </c>
      <c r="Y52" s="61" t="s">
        <v>221</v>
      </c>
      <c r="Z52" s="61" t="s">
        <v>222</v>
      </c>
      <c r="AA52" s="61" t="s">
        <v>139</v>
      </c>
      <c r="AB52" s="81"/>
      <c r="AC52" s="81"/>
      <c r="AD52" s="81"/>
      <c r="AE52" s="81"/>
      <c r="AF52" s="81"/>
      <c r="AG52" s="81"/>
      <c r="AH52" s="81"/>
      <c r="AI52" s="81"/>
      <c r="AJ52" s="81"/>
      <c r="AK52" s="81"/>
      <c r="AL52" s="81"/>
      <c r="AM52" s="81"/>
      <c r="AN52" s="81"/>
      <c r="AO52" s="81"/>
      <c r="AP52" s="100"/>
    </row>
    <row r="53" ht="39" customHeight="1" spans="1:41">
      <c r="A53" s="44"/>
      <c r="B53" s="48" t="s">
        <v>226</v>
      </c>
      <c r="C53" s="48"/>
      <c r="D53" s="48"/>
      <c r="E53" s="48"/>
      <c r="F53" s="59"/>
      <c r="G53" s="52"/>
      <c r="H53" s="52"/>
      <c r="I53" s="52"/>
      <c r="J53" s="52"/>
      <c r="K53" s="60"/>
      <c r="L53" s="81"/>
      <c r="M53" s="81"/>
      <c r="N53" s="82"/>
      <c r="O53" s="81"/>
      <c r="P53" s="81"/>
      <c r="Q53" s="86"/>
      <c r="R53" s="81"/>
      <c r="S53" s="81"/>
      <c r="T53" s="90"/>
      <c r="U53" s="81"/>
      <c r="V53" s="81"/>
      <c r="W53" s="89"/>
      <c r="X53" s="89"/>
      <c r="Y53" s="81"/>
      <c r="Z53" s="81"/>
      <c r="AA53" s="81"/>
      <c r="AB53" s="81"/>
      <c r="AC53" s="81"/>
      <c r="AD53" s="81"/>
      <c r="AE53" s="81"/>
      <c r="AF53" s="81"/>
      <c r="AG53" s="81"/>
      <c r="AH53" s="81"/>
      <c r="AI53" s="81"/>
      <c r="AJ53" s="81"/>
      <c r="AK53" s="81"/>
      <c r="AL53" s="81"/>
      <c r="AM53" s="81"/>
      <c r="AN53" s="81"/>
      <c r="AO53" s="81"/>
    </row>
    <row r="54" ht="39" customHeight="1" spans="1:41">
      <c r="A54" s="44"/>
      <c r="B54" s="48" t="s">
        <v>227</v>
      </c>
      <c r="C54" s="48"/>
      <c r="D54" s="48"/>
      <c r="E54" s="48"/>
      <c r="F54" s="59"/>
      <c r="G54" s="52">
        <f>G55+G57</f>
        <v>753.78</v>
      </c>
      <c r="H54" s="52">
        <f>H55+H57</f>
        <v>625</v>
      </c>
      <c r="I54" s="52">
        <f>I55+I57</f>
        <v>128.78</v>
      </c>
      <c r="J54" s="52"/>
      <c r="K54" s="60"/>
      <c r="L54" s="81"/>
      <c r="M54" s="81"/>
      <c r="N54" s="82"/>
      <c r="O54" s="81"/>
      <c r="P54" s="81"/>
      <c r="Q54" s="86"/>
      <c r="R54" s="81"/>
      <c r="S54" s="81"/>
      <c r="T54" s="90"/>
      <c r="U54" s="81"/>
      <c r="V54" s="81"/>
      <c r="W54" s="89"/>
      <c r="X54" s="89"/>
      <c r="Y54" s="81"/>
      <c r="Z54" s="81"/>
      <c r="AA54" s="81"/>
      <c r="AB54" s="81"/>
      <c r="AC54" s="81"/>
      <c r="AD54" s="81"/>
      <c r="AE54" s="81"/>
      <c r="AF54" s="81"/>
      <c r="AG54" s="81"/>
      <c r="AH54" s="81"/>
      <c r="AI54" s="81"/>
      <c r="AJ54" s="81"/>
      <c r="AK54" s="81"/>
      <c r="AL54" s="81"/>
      <c r="AM54" s="81"/>
      <c r="AN54" s="81"/>
      <c r="AO54" s="81"/>
    </row>
    <row r="55" ht="39" customHeight="1" spans="1:41">
      <c r="A55" s="44"/>
      <c r="B55" s="48" t="s">
        <v>228</v>
      </c>
      <c r="C55" s="48"/>
      <c r="D55" s="48"/>
      <c r="E55" s="48"/>
      <c r="F55" s="59"/>
      <c r="G55" s="52">
        <f>SUM(G56:G56)</f>
        <v>73</v>
      </c>
      <c r="H55" s="52"/>
      <c r="I55" s="52">
        <f>SUM(I56)</f>
        <v>73</v>
      </c>
      <c r="J55" s="52"/>
      <c r="K55" s="52"/>
      <c r="L55" s="81"/>
      <c r="M55" s="81"/>
      <c r="N55" s="82"/>
      <c r="O55" s="81"/>
      <c r="P55" s="81"/>
      <c r="Q55" s="86"/>
      <c r="R55" s="81"/>
      <c r="S55" s="81"/>
      <c r="T55" s="90"/>
      <c r="U55" s="81"/>
      <c r="V55" s="81"/>
      <c r="W55" s="89"/>
      <c r="X55" s="89"/>
      <c r="Y55" s="81"/>
      <c r="Z55" s="81"/>
      <c r="AA55" s="81"/>
      <c r="AB55" s="81"/>
      <c r="AC55" s="81"/>
      <c r="AD55" s="81"/>
      <c r="AE55" s="81"/>
      <c r="AF55" s="81"/>
      <c r="AG55" s="81"/>
      <c r="AH55" s="81"/>
      <c r="AI55" s="81"/>
      <c r="AJ55" s="81"/>
      <c r="AK55" s="81"/>
      <c r="AL55" s="81"/>
      <c r="AM55" s="81"/>
      <c r="AN55" s="81"/>
      <c r="AO55" s="81"/>
    </row>
    <row r="56" s="25" customFormat="1" ht="111" customHeight="1" spans="1:41">
      <c r="A56" s="57">
        <v>14</v>
      </c>
      <c r="B56" s="54" t="s">
        <v>229</v>
      </c>
      <c r="C56" s="54" t="s">
        <v>130</v>
      </c>
      <c r="D56" s="54" t="s">
        <v>131</v>
      </c>
      <c r="E56" s="54" t="s">
        <v>132</v>
      </c>
      <c r="F56" s="55" t="s">
        <v>230</v>
      </c>
      <c r="G56" s="56">
        <v>73</v>
      </c>
      <c r="H56" s="56"/>
      <c r="I56" s="56">
        <v>73</v>
      </c>
      <c r="J56" s="56"/>
      <c r="K56" s="77"/>
      <c r="L56" s="54" t="s">
        <v>134</v>
      </c>
      <c r="M56" s="55" t="s">
        <v>231</v>
      </c>
      <c r="N56" s="55" t="s">
        <v>136</v>
      </c>
      <c r="O56" s="54">
        <v>20</v>
      </c>
      <c r="P56" s="54">
        <v>15</v>
      </c>
      <c r="Q56" s="86">
        <f>R56+S56</f>
        <v>0.0073</v>
      </c>
      <c r="R56" s="86">
        <v>0.004</v>
      </c>
      <c r="S56" s="86">
        <v>0.0033</v>
      </c>
      <c r="T56" s="87">
        <f>U56+V56</f>
        <v>0.033</v>
      </c>
      <c r="U56" s="87">
        <v>0.0168</v>
      </c>
      <c r="V56" s="87">
        <v>0.0162</v>
      </c>
      <c r="W56" s="54" t="s">
        <v>137</v>
      </c>
      <c r="X56" s="54" t="s">
        <v>138</v>
      </c>
      <c r="Y56" s="54" t="s">
        <v>137</v>
      </c>
      <c r="Z56" s="54" t="s">
        <v>138</v>
      </c>
      <c r="AA56" s="61" t="s">
        <v>139</v>
      </c>
      <c r="AB56" s="93"/>
      <c r="AC56" s="94"/>
      <c r="AD56" s="94"/>
      <c r="AE56" s="94"/>
      <c r="AF56" s="94"/>
      <c r="AG56" s="94"/>
      <c r="AH56" s="94"/>
      <c r="AI56" s="94"/>
      <c r="AJ56" s="94"/>
      <c r="AK56" s="94"/>
      <c r="AL56" s="94"/>
      <c r="AM56" s="94"/>
      <c r="AN56" s="94"/>
      <c r="AO56" s="94"/>
    </row>
    <row r="57" ht="39" customHeight="1" spans="1:41">
      <c r="A57" s="44"/>
      <c r="B57" s="48" t="s">
        <v>232</v>
      </c>
      <c r="C57" s="48"/>
      <c r="D57" s="48"/>
      <c r="E57" s="48"/>
      <c r="F57" s="59"/>
      <c r="G57" s="52">
        <f>SUM(G58:G59)</f>
        <v>680.78</v>
      </c>
      <c r="H57" s="52">
        <f>SUM(H58:H59)</f>
        <v>625</v>
      </c>
      <c r="I57" s="52">
        <f>SUM(I58:I59)</f>
        <v>55.78</v>
      </c>
      <c r="J57" s="52"/>
      <c r="K57" s="60"/>
      <c r="L57" s="81"/>
      <c r="M57" s="81"/>
      <c r="N57" s="82"/>
      <c r="O57" s="81"/>
      <c r="P57" s="81"/>
      <c r="Q57" s="86"/>
      <c r="R57" s="81"/>
      <c r="S57" s="81"/>
      <c r="T57" s="90"/>
      <c r="U57" s="81"/>
      <c r="V57" s="81"/>
      <c r="W57" s="89"/>
      <c r="X57" s="89"/>
      <c r="Y57" s="81"/>
      <c r="Z57" s="81"/>
      <c r="AA57" s="98"/>
      <c r="AB57" s="81"/>
      <c r="AC57" s="81"/>
      <c r="AD57" s="81"/>
      <c r="AE57" s="81"/>
      <c r="AF57" s="81"/>
      <c r="AG57" s="81"/>
      <c r="AH57" s="81"/>
      <c r="AI57" s="81"/>
      <c r="AJ57" s="81"/>
      <c r="AK57" s="81"/>
      <c r="AL57" s="81"/>
      <c r="AM57" s="81"/>
      <c r="AN57" s="81"/>
      <c r="AO57" s="81"/>
    </row>
    <row r="58" s="26" customFormat="1" ht="139" customHeight="1" spans="1:41">
      <c r="A58" s="57">
        <v>15</v>
      </c>
      <c r="B58" s="54" t="s">
        <v>233</v>
      </c>
      <c r="C58" s="54" t="s">
        <v>130</v>
      </c>
      <c r="D58" s="54" t="s">
        <v>234</v>
      </c>
      <c r="E58" s="54" t="s">
        <v>168</v>
      </c>
      <c r="F58" s="55" t="s">
        <v>235</v>
      </c>
      <c r="G58" s="56">
        <v>380</v>
      </c>
      <c r="H58" s="56">
        <v>380</v>
      </c>
      <c r="I58" s="56"/>
      <c r="J58" s="79"/>
      <c r="K58" s="79"/>
      <c r="L58" s="54" t="s">
        <v>142</v>
      </c>
      <c r="M58" s="55" t="s">
        <v>236</v>
      </c>
      <c r="N58" s="55" t="s">
        <v>237</v>
      </c>
      <c r="O58" s="54">
        <v>1</v>
      </c>
      <c r="P58" s="54"/>
      <c r="Q58" s="86">
        <f>R58+S58</f>
        <v>0.0295</v>
      </c>
      <c r="R58" s="86">
        <v>0.0113</v>
      </c>
      <c r="S58" s="86">
        <v>0.0182</v>
      </c>
      <c r="T58" s="87">
        <f>U58+V58</f>
        <v>0.1304</v>
      </c>
      <c r="U58" s="86">
        <v>0.0593</v>
      </c>
      <c r="V58" s="86">
        <v>0.0711</v>
      </c>
      <c r="W58" s="61" t="s">
        <v>238</v>
      </c>
      <c r="X58" s="57" t="s">
        <v>239</v>
      </c>
      <c r="Y58" s="54" t="s">
        <v>240</v>
      </c>
      <c r="Z58" s="57" t="s">
        <v>241</v>
      </c>
      <c r="AA58" s="61" t="s">
        <v>139</v>
      </c>
      <c r="AB58" s="96" t="s">
        <v>242</v>
      </c>
      <c r="AC58" s="97"/>
      <c r="AD58" s="97"/>
      <c r="AE58" s="97"/>
      <c r="AF58" s="97"/>
      <c r="AG58" s="97"/>
      <c r="AH58" s="97"/>
      <c r="AI58" s="97"/>
      <c r="AJ58" s="97"/>
      <c r="AK58" s="97"/>
      <c r="AL58" s="97"/>
      <c r="AM58" s="97"/>
      <c r="AN58" s="97"/>
      <c r="AO58" s="97"/>
    </row>
    <row r="59" s="26" customFormat="1" ht="118" customHeight="1" spans="1:41">
      <c r="A59" s="57">
        <v>16</v>
      </c>
      <c r="B59" s="61" t="s">
        <v>243</v>
      </c>
      <c r="C59" s="61" t="s">
        <v>130</v>
      </c>
      <c r="D59" s="61" t="s">
        <v>234</v>
      </c>
      <c r="E59" s="61" t="s">
        <v>244</v>
      </c>
      <c r="F59" s="55" t="s">
        <v>245</v>
      </c>
      <c r="G59" s="56">
        <v>300.78</v>
      </c>
      <c r="H59" s="56">
        <v>245</v>
      </c>
      <c r="I59" s="56">
        <v>55.78</v>
      </c>
      <c r="J59" s="79"/>
      <c r="K59" s="79"/>
      <c r="L59" s="54" t="s">
        <v>246</v>
      </c>
      <c r="M59" s="55" t="s">
        <v>236</v>
      </c>
      <c r="N59" s="55" t="s">
        <v>237</v>
      </c>
      <c r="O59" s="54">
        <v>2</v>
      </c>
      <c r="P59" s="54"/>
      <c r="Q59" s="86">
        <f>R59+S59</f>
        <v>0.0708</v>
      </c>
      <c r="R59" s="86">
        <v>0.0299</v>
      </c>
      <c r="S59" s="86">
        <v>0.0409</v>
      </c>
      <c r="T59" s="87">
        <f>U59+V59</f>
        <v>0.3182</v>
      </c>
      <c r="U59" s="87">
        <v>0.1196</v>
      </c>
      <c r="V59" s="87">
        <v>0.1986</v>
      </c>
      <c r="W59" s="61" t="s">
        <v>238</v>
      </c>
      <c r="X59" s="57" t="s">
        <v>239</v>
      </c>
      <c r="Y59" s="61" t="s">
        <v>240</v>
      </c>
      <c r="Z59" s="57" t="s">
        <v>241</v>
      </c>
      <c r="AA59" s="61" t="s">
        <v>139</v>
      </c>
      <c r="AB59" s="96" t="s">
        <v>247</v>
      </c>
      <c r="AC59" s="97"/>
      <c r="AD59" s="97"/>
      <c r="AE59" s="97"/>
      <c r="AF59" s="97"/>
      <c r="AG59" s="97"/>
      <c r="AH59" s="97"/>
      <c r="AI59" s="97"/>
      <c r="AJ59" s="97"/>
      <c r="AK59" s="97"/>
      <c r="AL59" s="97"/>
      <c r="AM59" s="97"/>
      <c r="AN59" s="97"/>
      <c r="AO59" s="97"/>
    </row>
    <row r="60" ht="39" customHeight="1" spans="1:41">
      <c r="A60" s="44"/>
      <c r="B60" s="48" t="s">
        <v>248</v>
      </c>
      <c r="C60" s="48"/>
      <c r="D60" s="48"/>
      <c r="E60" s="48"/>
      <c r="F60" s="59"/>
      <c r="G60" s="52"/>
      <c r="H60" s="52"/>
      <c r="I60" s="52"/>
      <c r="J60" s="52"/>
      <c r="K60" s="60"/>
      <c r="L60" s="81"/>
      <c r="M60" s="81"/>
      <c r="N60" s="82"/>
      <c r="O60" s="81"/>
      <c r="P60" s="81"/>
      <c r="Q60" s="86"/>
      <c r="R60" s="81"/>
      <c r="S60" s="81"/>
      <c r="T60" s="90"/>
      <c r="U60" s="81"/>
      <c r="V60" s="81"/>
      <c r="W60" s="89"/>
      <c r="X60" s="89"/>
      <c r="Y60" s="81"/>
      <c r="Z60" s="81"/>
      <c r="AA60" s="98"/>
      <c r="AB60" s="81"/>
      <c r="AC60" s="81"/>
      <c r="AD60" s="81"/>
      <c r="AE60" s="81"/>
      <c r="AF60" s="81"/>
      <c r="AG60" s="81"/>
      <c r="AH60" s="81"/>
      <c r="AI60" s="81"/>
      <c r="AJ60" s="81"/>
      <c r="AK60" s="81"/>
      <c r="AL60" s="81"/>
      <c r="AM60" s="81"/>
      <c r="AN60" s="81"/>
      <c r="AO60" s="81"/>
    </row>
    <row r="61" ht="39" customHeight="1" spans="1:41">
      <c r="A61" s="44" t="s">
        <v>53</v>
      </c>
      <c r="B61" s="45" t="s">
        <v>249</v>
      </c>
      <c r="C61" s="45"/>
      <c r="D61" s="45"/>
      <c r="E61" s="45"/>
      <c r="F61" s="46"/>
      <c r="G61" s="68">
        <f>G62+G66+G71+G72+G73+G74+G75+G76+G79+G80+G81+G82+G83+G84+G85+G86</f>
        <v>1679.52</v>
      </c>
      <c r="H61" s="68">
        <f>H62+H66+H71+H72+H73+H74+H75+H76+H79+H80+H81+H82+H83+H84+H85+H86</f>
        <v>973</v>
      </c>
      <c r="I61" s="68">
        <f>I62+I66+I71+I72+I73+I74+I75+I76+I79+I80+I81+I82+I83+I84+I85+I86</f>
        <v>706.52</v>
      </c>
      <c r="J61" s="49"/>
      <c r="K61" s="72"/>
      <c r="L61" s="74"/>
      <c r="M61" s="74"/>
      <c r="N61" s="74"/>
      <c r="O61" s="74"/>
      <c r="P61" s="74"/>
      <c r="Q61" s="86"/>
      <c r="R61" s="74"/>
      <c r="S61" s="74"/>
      <c r="T61" s="90"/>
      <c r="U61" s="74"/>
      <c r="V61" s="74"/>
      <c r="W61" s="81"/>
      <c r="X61" s="81"/>
      <c r="Y61" s="92"/>
      <c r="Z61" s="92"/>
      <c r="AA61" s="98"/>
      <c r="AB61" s="81"/>
      <c r="AC61" s="81"/>
      <c r="AD61" s="81"/>
      <c r="AE61" s="81"/>
      <c r="AF61" s="81"/>
      <c r="AG61" s="81"/>
      <c r="AH61" s="81"/>
      <c r="AI61" s="81"/>
      <c r="AJ61" s="81"/>
      <c r="AK61" s="81"/>
      <c r="AL61" s="81"/>
      <c r="AM61" s="81"/>
      <c r="AN61" s="81"/>
      <c r="AO61" s="81"/>
    </row>
    <row r="62" ht="39" customHeight="1" spans="1:41">
      <c r="A62" s="44"/>
      <c r="B62" s="48" t="s">
        <v>250</v>
      </c>
      <c r="C62" s="48"/>
      <c r="D62" s="48"/>
      <c r="E62" s="48"/>
      <c r="F62" s="59"/>
      <c r="G62" s="52">
        <f>SUM(G63:G65)</f>
        <v>472</v>
      </c>
      <c r="H62" s="52">
        <f>SUM(H63:H65)</f>
        <v>472</v>
      </c>
      <c r="I62" s="52"/>
      <c r="J62" s="52"/>
      <c r="K62" s="60"/>
      <c r="L62" s="81"/>
      <c r="M62" s="81"/>
      <c r="N62" s="82"/>
      <c r="O62" s="81"/>
      <c r="P62" s="81"/>
      <c r="Q62" s="86"/>
      <c r="R62" s="81"/>
      <c r="S62" s="81"/>
      <c r="T62" s="90"/>
      <c r="U62" s="81"/>
      <c r="V62" s="81"/>
      <c r="W62" s="89"/>
      <c r="X62" s="89"/>
      <c r="Y62" s="81"/>
      <c r="Z62" s="81"/>
      <c r="AA62" s="98"/>
      <c r="AB62" s="81"/>
      <c r="AC62" s="81"/>
      <c r="AD62" s="81"/>
      <c r="AE62" s="81"/>
      <c r="AF62" s="81"/>
      <c r="AG62" s="81"/>
      <c r="AH62" s="81"/>
      <c r="AI62" s="81"/>
      <c r="AJ62" s="81"/>
      <c r="AK62" s="81"/>
      <c r="AL62" s="81"/>
      <c r="AM62" s="81"/>
      <c r="AN62" s="81"/>
      <c r="AO62" s="81"/>
    </row>
    <row r="63" ht="127" customHeight="1" spans="1:41">
      <c r="A63" s="57">
        <v>17</v>
      </c>
      <c r="B63" s="54" t="s">
        <v>251</v>
      </c>
      <c r="C63" s="54" t="s">
        <v>252</v>
      </c>
      <c r="D63" s="54" t="s">
        <v>253</v>
      </c>
      <c r="E63" s="54" t="s">
        <v>254</v>
      </c>
      <c r="F63" s="55" t="s">
        <v>255</v>
      </c>
      <c r="G63" s="56">
        <v>151</v>
      </c>
      <c r="H63" s="56">
        <v>151</v>
      </c>
      <c r="I63" s="56"/>
      <c r="J63" s="79"/>
      <c r="K63" s="79"/>
      <c r="L63" s="54" t="s">
        <v>142</v>
      </c>
      <c r="M63" s="55" t="s">
        <v>256</v>
      </c>
      <c r="N63" s="55" t="s">
        <v>257</v>
      </c>
      <c r="O63" s="80">
        <v>1</v>
      </c>
      <c r="P63" s="80">
        <v>0</v>
      </c>
      <c r="Q63" s="86">
        <f>R63+S63</f>
        <v>0.0664</v>
      </c>
      <c r="R63" s="80">
        <v>0.0416</v>
      </c>
      <c r="S63" s="80">
        <v>0.0248</v>
      </c>
      <c r="T63" s="87">
        <f>U63+V63</f>
        <v>0.175</v>
      </c>
      <c r="U63" s="80">
        <v>0.0628</v>
      </c>
      <c r="V63" s="80">
        <v>0.1122</v>
      </c>
      <c r="W63" s="61" t="s">
        <v>258</v>
      </c>
      <c r="X63" s="57" t="s">
        <v>259</v>
      </c>
      <c r="Y63" s="61" t="s">
        <v>260</v>
      </c>
      <c r="Z63" s="57" t="s">
        <v>259</v>
      </c>
      <c r="AA63" s="61" t="s">
        <v>139</v>
      </c>
      <c r="AB63" s="96" t="s">
        <v>261</v>
      </c>
      <c r="AC63" s="97"/>
      <c r="AD63" s="97"/>
      <c r="AE63" s="97"/>
      <c r="AF63" s="97"/>
      <c r="AG63" s="97"/>
      <c r="AH63" s="97"/>
      <c r="AI63" s="97"/>
      <c r="AJ63" s="97"/>
      <c r="AK63" s="97"/>
      <c r="AL63" s="97"/>
      <c r="AM63" s="97"/>
      <c r="AN63" s="97"/>
      <c r="AO63" s="97"/>
    </row>
    <row r="64" s="26" customFormat="1" ht="121" customHeight="1" spans="1:41">
      <c r="A64" s="57">
        <v>18</v>
      </c>
      <c r="B64" s="54" t="s">
        <v>262</v>
      </c>
      <c r="C64" s="54" t="s">
        <v>252</v>
      </c>
      <c r="D64" s="54" t="s">
        <v>253</v>
      </c>
      <c r="E64" s="54" t="s">
        <v>263</v>
      </c>
      <c r="F64" s="55" t="s">
        <v>264</v>
      </c>
      <c r="G64" s="56">
        <v>123</v>
      </c>
      <c r="H64" s="58">
        <v>123</v>
      </c>
      <c r="I64" s="56"/>
      <c r="J64" s="79"/>
      <c r="K64" s="79"/>
      <c r="L64" s="54" t="s">
        <v>142</v>
      </c>
      <c r="M64" s="55" t="s">
        <v>265</v>
      </c>
      <c r="N64" s="55" t="s">
        <v>257</v>
      </c>
      <c r="O64" s="54">
        <v>0</v>
      </c>
      <c r="P64" s="54">
        <v>1</v>
      </c>
      <c r="Q64" s="86">
        <f>R64+S64</f>
        <v>0.0432</v>
      </c>
      <c r="R64" s="86">
        <v>0.0166</v>
      </c>
      <c r="S64" s="86">
        <v>0.0266</v>
      </c>
      <c r="T64" s="87">
        <f>U64+V64</f>
        <v>0.0925</v>
      </c>
      <c r="U64" s="87">
        <v>0.0738</v>
      </c>
      <c r="V64" s="87">
        <v>0.0187</v>
      </c>
      <c r="W64" s="61" t="s">
        <v>258</v>
      </c>
      <c r="X64" s="57" t="s">
        <v>259</v>
      </c>
      <c r="Y64" s="54" t="s">
        <v>260</v>
      </c>
      <c r="Z64" s="57" t="s">
        <v>259</v>
      </c>
      <c r="AA64" s="61" t="s">
        <v>139</v>
      </c>
      <c r="AB64" s="96" t="s">
        <v>266</v>
      </c>
      <c r="AC64" s="97"/>
      <c r="AD64" s="97"/>
      <c r="AE64" s="97"/>
      <c r="AF64" s="97"/>
      <c r="AG64" s="97"/>
      <c r="AH64" s="97"/>
      <c r="AI64" s="97"/>
      <c r="AJ64" s="97"/>
      <c r="AK64" s="97"/>
      <c r="AL64" s="97"/>
      <c r="AM64" s="97"/>
      <c r="AN64" s="97"/>
      <c r="AO64" s="97"/>
    </row>
    <row r="65" s="26" customFormat="1" ht="192" customHeight="1" spans="1:41">
      <c r="A65" s="57">
        <v>19</v>
      </c>
      <c r="B65" s="54" t="s">
        <v>267</v>
      </c>
      <c r="C65" s="54" t="s">
        <v>252</v>
      </c>
      <c r="D65" s="54" t="s">
        <v>253</v>
      </c>
      <c r="E65" s="54" t="s">
        <v>268</v>
      </c>
      <c r="F65" s="55" t="s">
        <v>269</v>
      </c>
      <c r="G65" s="56">
        <v>198</v>
      </c>
      <c r="H65" s="56">
        <v>198</v>
      </c>
      <c r="I65" s="56"/>
      <c r="J65" s="79"/>
      <c r="K65" s="79"/>
      <c r="L65" s="54" t="s">
        <v>142</v>
      </c>
      <c r="M65" s="55" t="s">
        <v>270</v>
      </c>
      <c r="N65" s="55" t="s">
        <v>257</v>
      </c>
      <c r="O65" s="54">
        <v>2</v>
      </c>
      <c r="P65" s="54">
        <v>0</v>
      </c>
      <c r="Q65" s="86">
        <f>R65+S65</f>
        <v>0.02831</v>
      </c>
      <c r="R65" s="86">
        <v>0.01091</v>
      </c>
      <c r="S65" s="86">
        <v>0.0174</v>
      </c>
      <c r="T65" s="87">
        <f>U65+V65</f>
        <v>0.1</v>
      </c>
      <c r="U65" s="87">
        <v>0.0842</v>
      </c>
      <c r="V65" s="87">
        <v>0.0158</v>
      </c>
      <c r="W65" s="61" t="s">
        <v>258</v>
      </c>
      <c r="X65" s="57" t="s">
        <v>259</v>
      </c>
      <c r="Y65" s="54" t="s">
        <v>260</v>
      </c>
      <c r="Z65" s="57" t="s">
        <v>259</v>
      </c>
      <c r="AA65" s="61" t="s">
        <v>139</v>
      </c>
      <c r="AB65" s="96" t="s">
        <v>271</v>
      </c>
      <c r="AC65" s="97"/>
      <c r="AD65" s="97"/>
      <c r="AE65" s="97"/>
      <c r="AF65" s="97"/>
      <c r="AG65" s="97"/>
      <c r="AH65" s="97"/>
      <c r="AI65" s="97"/>
      <c r="AJ65" s="97"/>
      <c r="AK65" s="97"/>
      <c r="AL65" s="97"/>
      <c r="AM65" s="97"/>
      <c r="AN65" s="97"/>
      <c r="AO65" s="97"/>
    </row>
    <row r="66" ht="39" customHeight="1" spans="1:41">
      <c r="A66" s="44"/>
      <c r="B66" s="48" t="s">
        <v>272</v>
      </c>
      <c r="C66" s="48"/>
      <c r="D66" s="48"/>
      <c r="E66" s="48"/>
      <c r="F66" s="59"/>
      <c r="G66" s="52">
        <f>SUM(G67:G70)</f>
        <v>825.52</v>
      </c>
      <c r="H66" s="52">
        <f>SUM(H67:H70)</f>
        <v>357</v>
      </c>
      <c r="I66" s="52">
        <f>SUM(I67:I70)</f>
        <v>468.52</v>
      </c>
      <c r="J66" s="52"/>
      <c r="K66" s="60"/>
      <c r="L66" s="81"/>
      <c r="M66" s="81"/>
      <c r="N66" s="82"/>
      <c r="O66" s="81"/>
      <c r="P66" s="81"/>
      <c r="Q66" s="86"/>
      <c r="R66" s="81"/>
      <c r="S66" s="81"/>
      <c r="T66" s="90"/>
      <c r="U66" s="81"/>
      <c r="V66" s="81"/>
      <c r="W66" s="89"/>
      <c r="X66" s="89"/>
      <c r="Y66" s="81"/>
      <c r="Z66" s="81"/>
      <c r="AA66" s="98"/>
      <c r="AB66" s="81"/>
      <c r="AC66" s="81"/>
      <c r="AD66" s="81"/>
      <c r="AE66" s="81"/>
      <c r="AF66" s="81"/>
      <c r="AG66" s="81"/>
      <c r="AH66" s="81"/>
      <c r="AI66" s="81"/>
      <c r="AJ66" s="81"/>
      <c r="AK66" s="81"/>
      <c r="AL66" s="81"/>
      <c r="AM66" s="81"/>
      <c r="AN66" s="81"/>
      <c r="AO66" s="81"/>
    </row>
    <row r="67" s="26" customFormat="1" ht="129" customHeight="1" spans="1:41">
      <c r="A67" s="57">
        <v>20</v>
      </c>
      <c r="B67" s="54" t="s">
        <v>273</v>
      </c>
      <c r="C67" s="54" t="s">
        <v>130</v>
      </c>
      <c r="D67" s="54" t="s">
        <v>131</v>
      </c>
      <c r="E67" s="54" t="s">
        <v>274</v>
      </c>
      <c r="F67" s="55" t="s">
        <v>275</v>
      </c>
      <c r="G67" s="56">
        <v>357</v>
      </c>
      <c r="H67" s="56">
        <v>357</v>
      </c>
      <c r="I67" s="56"/>
      <c r="J67" s="79"/>
      <c r="K67" s="79"/>
      <c r="L67" s="54" t="s">
        <v>142</v>
      </c>
      <c r="M67" s="55" t="s">
        <v>276</v>
      </c>
      <c r="N67" s="55"/>
      <c r="O67" s="80">
        <v>2</v>
      </c>
      <c r="P67" s="80"/>
      <c r="Q67" s="86">
        <f>R67+S67</f>
        <v>0.1418</v>
      </c>
      <c r="R67" s="108">
        <v>0.0983</v>
      </c>
      <c r="S67" s="108">
        <v>0.0435</v>
      </c>
      <c r="T67" s="87">
        <f>U67+V67</f>
        <v>0.6622</v>
      </c>
      <c r="U67" s="108">
        <v>0.4608</v>
      </c>
      <c r="V67" s="108">
        <v>0.2014</v>
      </c>
      <c r="W67" s="61" t="s">
        <v>277</v>
      </c>
      <c r="X67" s="57" t="s">
        <v>278</v>
      </c>
      <c r="Y67" s="54" t="s">
        <v>279</v>
      </c>
      <c r="Z67" s="57" t="s">
        <v>278</v>
      </c>
      <c r="AA67" s="61" t="s">
        <v>139</v>
      </c>
      <c r="AB67" s="61" t="s">
        <v>280</v>
      </c>
      <c r="AC67" s="97"/>
      <c r="AD67" s="97"/>
      <c r="AE67" s="97"/>
      <c r="AF67" s="97"/>
      <c r="AG67" s="97"/>
      <c r="AH67" s="97"/>
      <c r="AI67" s="97"/>
      <c r="AJ67" s="97"/>
      <c r="AK67" s="97"/>
      <c r="AL67" s="97"/>
      <c r="AM67" s="97"/>
      <c r="AN67" s="97"/>
      <c r="AO67" s="97"/>
    </row>
    <row r="68" s="26" customFormat="1" ht="81" customHeight="1" spans="1:41">
      <c r="A68" s="57">
        <v>21</v>
      </c>
      <c r="B68" s="54" t="s">
        <v>281</v>
      </c>
      <c r="C68" s="54" t="s">
        <v>130</v>
      </c>
      <c r="D68" s="54" t="s">
        <v>131</v>
      </c>
      <c r="E68" s="54" t="s">
        <v>282</v>
      </c>
      <c r="F68" s="55" t="s">
        <v>283</v>
      </c>
      <c r="G68" s="56">
        <v>84.56</v>
      </c>
      <c r="H68" s="65"/>
      <c r="I68" s="56">
        <v>84.56</v>
      </c>
      <c r="J68" s="79"/>
      <c r="K68" s="79"/>
      <c r="L68" s="61" t="s">
        <v>134</v>
      </c>
      <c r="M68" s="55" t="s">
        <v>284</v>
      </c>
      <c r="N68" s="55"/>
      <c r="O68" s="54">
        <v>1</v>
      </c>
      <c r="P68" s="54">
        <v>2</v>
      </c>
      <c r="Q68" s="86">
        <f>R68+S68</f>
        <v>0.2583</v>
      </c>
      <c r="R68" s="86">
        <v>0.196</v>
      </c>
      <c r="S68" s="86">
        <v>0.0623</v>
      </c>
      <c r="T68" s="87">
        <f>U68+V68</f>
        <v>1.2528</v>
      </c>
      <c r="U68" s="87">
        <v>0.9612</v>
      </c>
      <c r="V68" s="87">
        <v>0.2916</v>
      </c>
      <c r="W68" s="61" t="s">
        <v>277</v>
      </c>
      <c r="X68" s="57" t="s">
        <v>278</v>
      </c>
      <c r="Y68" s="54" t="s">
        <v>279</v>
      </c>
      <c r="Z68" s="57" t="s">
        <v>278</v>
      </c>
      <c r="AA68" s="61" t="s">
        <v>139</v>
      </c>
      <c r="AB68" s="96"/>
      <c r="AC68" s="97"/>
      <c r="AD68" s="97"/>
      <c r="AE68" s="97"/>
      <c r="AF68" s="97"/>
      <c r="AG68" s="97"/>
      <c r="AH68" s="97"/>
      <c r="AI68" s="97"/>
      <c r="AJ68" s="97"/>
      <c r="AK68" s="97"/>
      <c r="AL68" s="97"/>
      <c r="AM68" s="97"/>
      <c r="AN68" s="97"/>
      <c r="AO68" s="97"/>
    </row>
    <row r="69" s="26" customFormat="1" ht="107" customHeight="1" spans="1:41">
      <c r="A69" s="57">
        <v>22</v>
      </c>
      <c r="B69" s="54" t="s">
        <v>285</v>
      </c>
      <c r="C69" s="54" t="s">
        <v>130</v>
      </c>
      <c r="D69" s="54" t="s">
        <v>131</v>
      </c>
      <c r="E69" s="54" t="s">
        <v>286</v>
      </c>
      <c r="F69" s="55" t="s">
        <v>287</v>
      </c>
      <c r="G69" s="56">
        <v>93.96</v>
      </c>
      <c r="H69" s="65"/>
      <c r="I69" s="56">
        <v>93.96</v>
      </c>
      <c r="J69" s="79"/>
      <c r="K69" s="79"/>
      <c r="L69" s="61" t="s">
        <v>134</v>
      </c>
      <c r="M69" s="55" t="s">
        <v>284</v>
      </c>
      <c r="N69" s="55"/>
      <c r="O69" s="54">
        <v>4</v>
      </c>
      <c r="P69" s="54">
        <v>1</v>
      </c>
      <c r="Q69" s="86">
        <f>R69+S69</f>
        <v>0.2152</v>
      </c>
      <c r="R69" s="86">
        <v>0.1264</v>
      </c>
      <c r="S69" s="86">
        <v>0.0888</v>
      </c>
      <c r="T69" s="87">
        <f>U69+V69</f>
        <v>0.9062</v>
      </c>
      <c r="U69" s="87">
        <v>0.5226</v>
      </c>
      <c r="V69" s="87">
        <v>0.3836</v>
      </c>
      <c r="W69" s="61" t="s">
        <v>277</v>
      </c>
      <c r="X69" s="57" t="s">
        <v>278</v>
      </c>
      <c r="Y69" s="54" t="s">
        <v>279</v>
      </c>
      <c r="Z69" s="57" t="s">
        <v>278</v>
      </c>
      <c r="AA69" s="61" t="s">
        <v>139</v>
      </c>
      <c r="AB69" s="96"/>
      <c r="AC69" s="97"/>
      <c r="AD69" s="97"/>
      <c r="AE69" s="97"/>
      <c r="AF69" s="97"/>
      <c r="AG69" s="97"/>
      <c r="AH69" s="97"/>
      <c r="AI69" s="97"/>
      <c r="AJ69" s="97"/>
      <c r="AK69" s="97"/>
      <c r="AL69" s="97"/>
      <c r="AM69" s="97"/>
      <c r="AN69" s="97"/>
      <c r="AO69" s="97"/>
    </row>
    <row r="70" s="26" customFormat="1" ht="81" customHeight="1" spans="1:41">
      <c r="A70" s="57">
        <v>23</v>
      </c>
      <c r="B70" s="54" t="s">
        <v>288</v>
      </c>
      <c r="C70" s="54" t="s">
        <v>252</v>
      </c>
      <c r="D70" s="54" t="s">
        <v>289</v>
      </c>
      <c r="E70" s="54" t="s">
        <v>290</v>
      </c>
      <c r="F70" s="55" t="s">
        <v>291</v>
      </c>
      <c r="G70" s="56">
        <v>290</v>
      </c>
      <c r="H70" s="56"/>
      <c r="I70" s="56">
        <v>290</v>
      </c>
      <c r="J70" s="79"/>
      <c r="K70" s="79"/>
      <c r="L70" s="61" t="s">
        <v>134</v>
      </c>
      <c r="M70" s="55" t="s">
        <v>292</v>
      </c>
      <c r="N70" s="55"/>
      <c r="O70" s="104">
        <v>4</v>
      </c>
      <c r="P70" s="104">
        <v>2</v>
      </c>
      <c r="Q70" s="86">
        <f>R70+S70</f>
        <v>0.3911</v>
      </c>
      <c r="R70" s="86">
        <v>0.3148</v>
      </c>
      <c r="S70" s="86">
        <v>0.0763</v>
      </c>
      <c r="T70" s="87">
        <f>U70+V70</f>
        <v>1.6</v>
      </c>
      <c r="U70" s="109">
        <v>1.2678</v>
      </c>
      <c r="V70" s="109">
        <v>0.3322</v>
      </c>
      <c r="W70" s="61" t="s">
        <v>277</v>
      </c>
      <c r="X70" s="57" t="s">
        <v>278</v>
      </c>
      <c r="Y70" s="54" t="s">
        <v>279</v>
      </c>
      <c r="Z70" s="57" t="s">
        <v>278</v>
      </c>
      <c r="AA70" s="61" t="s">
        <v>139</v>
      </c>
      <c r="AB70" s="96"/>
      <c r="AC70" s="97"/>
      <c r="AD70" s="97"/>
      <c r="AE70" s="97"/>
      <c r="AF70" s="97"/>
      <c r="AG70" s="97"/>
      <c r="AH70" s="97"/>
      <c r="AI70" s="97"/>
      <c r="AJ70" s="97"/>
      <c r="AK70" s="97"/>
      <c r="AL70" s="97"/>
      <c r="AM70" s="97"/>
      <c r="AN70" s="97"/>
      <c r="AO70" s="97"/>
    </row>
    <row r="71" ht="39" customHeight="1" spans="1:41">
      <c r="A71" s="44"/>
      <c r="B71" s="48" t="s">
        <v>293</v>
      </c>
      <c r="C71" s="48"/>
      <c r="D71" s="48"/>
      <c r="E71" s="48"/>
      <c r="F71" s="59"/>
      <c r="G71" s="52"/>
      <c r="H71" s="52"/>
      <c r="I71" s="52"/>
      <c r="J71" s="52"/>
      <c r="K71" s="60"/>
      <c r="L71" s="81"/>
      <c r="M71" s="81"/>
      <c r="N71" s="82"/>
      <c r="O71" s="81"/>
      <c r="P71" s="81"/>
      <c r="Q71" s="86"/>
      <c r="R71" s="81"/>
      <c r="S71" s="81"/>
      <c r="T71" s="90"/>
      <c r="U71" s="81"/>
      <c r="V71" s="81"/>
      <c r="W71" s="89"/>
      <c r="X71" s="89"/>
      <c r="Y71" s="81"/>
      <c r="Z71" s="81"/>
      <c r="AA71" s="98"/>
      <c r="AB71" s="81"/>
      <c r="AC71" s="81"/>
      <c r="AD71" s="81"/>
      <c r="AE71" s="81"/>
      <c r="AF71" s="81"/>
      <c r="AG71" s="81"/>
      <c r="AH71" s="81"/>
      <c r="AI71" s="81"/>
      <c r="AJ71" s="81"/>
      <c r="AK71" s="81"/>
      <c r="AL71" s="81"/>
      <c r="AM71" s="81"/>
      <c r="AN71" s="81"/>
      <c r="AO71" s="81"/>
    </row>
    <row r="72" ht="39" customHeight="1" spans="1:41">
      <c r="A72" s="44"/>
      <c r="B72" s="48" t="s">
        <v>294</v>
      </c>
      <c r="C72" s="48"/>
      <c r="D72" s="48"/>
      <c r="E72" s="48"/>
      <c r="F72" s="59"/>
      <c r="G72" s="52"/>
      <c r="H72" s="52"/>
      <c r="I72" s="52"/>
      <c r="J72" s="52"/>
      <c r="K72" s="60"/>
      <c r="L72" s="81"/>
      <c r="M72" s="81"/>
      <c r="N72" s="82"/>
      <c r="O72" s="81"/>
      <c r="P72" s="81"/>
      <c r="Q72" s="86"/>
      <c r="R72" s="81"/>
      <c r="S72" s="81"/>
      <c r="T72" s="90"/>
      <c r="U72" s="81"/>
      <c r="V72" s="81"/>
      <c r="W72" s="89"/>
      <c r="X72" s="89"/>
      <c r="Y72" s="81"/>
      <c r="Z72" s="81"/>
      <c r="AA72" s="98"/>
      <c r="AB72" s="81"/>
      <c r="AC72" s="81"/>
      <c r="AD72" s="81"/>
      <c r="AE72" s="81"/>
      <c r="AF72" s="81"/>
      <c r="AG72" s="81"/>
      <c r="AH72" s="81"/>
      <c r="AI72" s="81"/>
      <c r="AJ72" s="81"/>
      <c r="AK72" s="81"/>
      <c r="AL72" s="81"/>
      <c r="AM72" s="81"/>
      <c r="AN72" s="81"/>
      <c r="AO72" s="81"/>
    </row>
    <row r="73" ht="39" customHeight="1" spans="1:41">
      <c r="A73" s="44"/>
      <c r="B73" s="48" t="s">
        <v>295</v>
      </c>
      <c r="C73" s="48"/>
      <c r="D73" s="48"/>
      <c r="E73" s="48"/>
      <c r="F73" s="59"/>
      <c r="G73" s="52"/>
      <c r="H73" s="52"/>
      <c r="I73" s="52"/>
      <c r="J73" s="52"/>
      <c r="K73" s="60"/>
      <c r="L73" s="81"/>
      <c r="M73" s="81"/>
      <c r="N73" s="82"/>
      <c r="O73" s="81"/>
      <c r="P73" s="81"/>
      <c r="Q73" s="86"/>
      <c r="R73" s="81"/>
      <c r="S73" s="81"/>
      <c r="T73" s="90"/>
      <c r="U73" s="81"/>
      <c r="V73" s="81"/>
      <c r="W73" s="89"/>
      <c r="X73" s="89"/>
      <c r="Y73" s="81"/>
      <c r="Z73" s="81"/>
      <c r="AA73" s="98"/>
      <c r="AB73" s="81"/>
      <c r="AC73" s="81"/>
      <c r="AD73" s="81"/>
      <c r="AE73" s="81"/>
      <c r="AF73" s="81"/>
      <c r="AG73" s="81"/>
      <c r="AH73" s="81"/>
      <c r="AI73" s="81"/>
      <c r="AJ73" s="81"/>
      <c r="AK73" s="81"/>
      <c r="AL73" s="81"/>
      <c r="AM73" s="81"/>
      <c r="AN73" s="81"/>
      <c r="AO73" s="81"/>
    </row>
    <row r="74" ht="39" customHeight="1" spans="1:41">
      <c r="A74" s="44"/>
      <c r="B74" s="48" t="s">
        <v>296</v>
      </c>
      <c r="C74" s="48"/>
      <c r="D74" s="48"/>
      <c r="E74" s="48"/>
      <c r="F74" s="59"/>
      <c r="G74" s="52"/>
      <c r="H74" s="52"/>
      <c r="I74" s="52"/>
      <c r="J74" s="52"/>
      <c r="K74" s="60"/>
      <c r="L74" s="81"/>
      <c r="M74" s="81"/>
      <c r="N74" s="82"/>
      <c r="O74" s="81"/>
      <c r="P74" s="81"/>
      <c r="Q74" s="86"/>
      <c r="R74" s="81"/>
      <c r="S74" s="81"/>
      <c r="T74" s="90"/>
      <c r="U74" s="81"/>
      <c r="V74" s="81"/>
      <c r="W74" s="89"/>
      <c r="X74" s="89"/>
      <c r="Y74" s="81"/>
      <c r="Z74" s="81"/>
      <c r="AA74" s="98"/>
      <c r="AB74" s="81"/>
      <c r="AC74" s="81"/>
      <c r="AD74" s="81"/>
      <c r="AE74" s="81"/>
      <c r="AF74" s="81"/>
      <c r="AG74" s="81"/>
      <c r="AH74" s="81"/>
      <c r="AI74" s="81"/>
      <c r="AJ74" s="81"/>
      <c r="AK74" s="81"/>
      <c r="AL74" s="81"/>
      <c r="AM74" s="81"/>
      <c r="AN74" s="81"/>
      <c r="AO74" s="81"/>
    </row>
    <row r="75" ht="39" customHeight="1" spans="1:41">
      <c r="A75" s="44"/>
      <c r="B75" s="48" t="s">
        <v>297</v>
      </c>
      <c r="C75" s="48"/>
      <c r="D75" s="48"/>
      <c r="E75" s="48"/>
      <c r="F75" s="59"/>
      <c r="G75" s="52"/>
      <c r="H75" s="52"/>
      <c r="I75" s="52"/>
      <c r="J75" s="52"/>
      <c r="K75" s="60"/>
      <c r="L75" s="81"/>
      <c r="M75" s="81"/>
      <c r="N75" s="82"/>
      <c r="O75" s="81"/>
      <c r="P75" s="81"/>
      <c r="Q75" s="86"/>
      <c r="R75" s="81"/>
      <c r="S75" s="81"/>
      <c r="T75" s="90"/>
      <c r="U75" s="81"/>
      <c r="V75" s="81"/>
      <c r="W75" s="89"/>
      <c r="X75" s="89"/>
      <c r="Y75" s="81"/>
      <c r="Z75" s="81"/>
      <c r="AA75" s="98"/>
      <c r="AB75" s="81"/>
      <c r="AC75" s="81"/>
      <c r="AD75" s="81"/>
      <c r="AE75" s="81"/>
      <c r="AF75" s="81"/>
      <c r="AG75" s="81"/>
      <c r="AH75" s="81"/>
      <c r="AI75" s="81"/>
      <c r="AJ75" s="81"/>
      <c r="AK75" s="81"/>
      <c r="AL75" s="81"/>
      <c r="AM75" s="81"/>
      <c r="AN75" s="81"/>
      <c r="AO75" s="81"/>
    </row>
    <row r="76" ht="39" customHeight="1" spans="1:41">
      <c r="A76" s="44"/>
      <c r="B76" s="48" t="s">
        <v>298</v>
      </c>
      <c r="C76" s="48"/>
      <c r="D76" s="48"/>
      <c r="E76" s="48"/>
      <c r="F76" s="59"/>
      <c r="G76" s="52">
        <f>SUM(G77:G78)</f>
        <v>284</v>
      </c>
      <c r="H76" s="52">
        <f>SUM(H77:H78)</f>
        <v>144</v>
      </c>
      <c r="I76" s="52">
        <f>SUM(I77:I78)</f>
        <v>140</v>
      </c>
      <c r="J76" s="52"/>
      <c r="K76" s="60"/>
      <c r="L76" s="81"/>
      <c r="M76" s="81"/>
      <c r="N76" s="82"/>
      <c r="O76" s="81"/>
      <c r="P76" s="81"/>
      <c r="Q76" s="86"/>
      <c r="R76" s="81"/>
      <c r="S76" s="81"/>
      <c r="T76" s="90"/>
      <c r="U76" s="81"/>
      <c r="V76" s="81"/>
      <c r="W76" s="89"/>
      <c r="X76" s="89"/>
      <c r="Y76" s="81"/>
      <c r="Z76" s="81"/>
      <c r="AA76" s="98"/>
      <c r="AB76" s="81"/>
      <c r="AC76" s="81"/>
      <c r="AD76" s="81"/>
      <c r="AE76" s="81"/>
      <c r="AF76" s="81"/>
      <c r="AG76" s="81"/>
      <c r="AH76" s="81"/>
      <c r="AI76" s="81"/>
      <c r="AJ76" s="81"/>
      <c r="AK76" s="81"/>
      <c r="AL76" s="81"/>
      <c r="AM76" s="81"/>
      <c r="AN76" s="81"/>
      <c r="AO76" s="81"/>
    </row>
    <row r="77" ht="144" customHeight="1" spans="1:41">
      <c r="A77" s="44">
        <v>24</v>
      </c>
      <c r="B77" s="54" t="s">
        <v>299</v>
      </c>
      <c r="C77" s="54" t="s">
        <v>130</v>
      </c>
      <c r="D77" s="54" t="s">
        <v>131</v>
      </c>
      <c r="E77" s="54" t="s">
        <v>205</v>
      </c>
      <c r="F77" s="101" t="s">
        <v>300</v>
      </c>
      <c r="G77" s="56">
        <v>150</v>
      </c>
      <c r="H77" s="56">
        <v>144</v>
      </c>
      <c r="I77" s="56">
        <v>6</v>
      </c>
      <c r="J77" s="56"/>
      <c r="K77" s="77"/>
      <c r="L77" s="54" t="s">
        <v>301</v>
      </c>
      <c r="M77" s="55" t="s">
        <v>302</v>
      </c>
      <c r="N77" s="101"/>
      <c r="O77" s="54">
        <v>1</v>
      </c>
      <c r="P77" s="54"/>
      <c r="Q77" s="86">
        <v>0.0617</v>
      </c>
      <c r="R77" s="86">
        <v>0.0227</v>
      </c>
      <c r="S77" s="86">
        <v>0.039</v>
      </c>
      <c r="T77" s="87">
        <v>0.2779</v>
      </c>
      <c r="U77" s="87">
        <v>0.101</v>
      </c>
      <c r="V77" s="87">
        <v>0.1769</v>
      </c>
      <c r="W77" s="61" t="s">
        <v>137</v>
      </c>
      <c r="X77" s="57" t="s">
        <v>138</v>
      </c>
      <c r="Y77" s="54" t="s">
        <v>303</v>
      </c>
      <c r="Z77" s="54" t="s">
        <v>304</v>
      </c>
      <c r="AA77" s="61"/>
      <c r="AB77" s="112"/>
      <c r="AC77" s="81"/>
      <c r="AD77" s="81"/>
      <c r="AE77" s="81"/>
      <c r="AF77" s="81"/>
      <c r="AG77" s="81"/>
      <c r="AH77" s="81"/>
      <c r="AI77" s="81"/>
      <c r="AJ77" s="81"/>
      <c r="AK77" s="81"/>
      <c r="AL77" s="81"/>
      <c r="AM77" s="81"/>
      <c r="AN77" s="81"/>
      <c r="AO77" s="81"/>
    </row>
    <row r="78" ht="144" customHeight="1" spans="1:41">
      <c r="A78" s="44">
        <v>25</v>
      </c>
      <c r="B78" s="54" t="s">
        <v>299</v>
      </c>
      <c r="C78" s="54" t="s">
        <v>130</v>
      </c>
      <c r="D78" s="54" t="s">
        <v>131</v>
      </c>
      <c r="E78" s="54" t="s">
        <v>305</v>
      </c>
      <c r="F78" s="101" t="s">
        <v>306</v>
      </c>
      <c r="G78" s="56">
        <v>134</v>
      </c>
      <c r="H78" s="56"/>
      <c r="I78" s="56">
        <v>134</v>
      </c>
      <c r="J78" s="56"/>
      <c r="K78" s="77"/>
      <c r="L78" s="54" t="s">
        <v>301</v>
      </c>
      <c r="M78" s="55" t="s">
        <v>307</v>
      </c>
      <c r="N78" s="101"/>
      <c r="O78" s="54">
        <v>1</v>
      </c>
      <c r="P78" s="54"/>
      <c r="Q78" s="86">
        <f>R78+S78</f>
        <v>0.0696</v>
      </c>
      <c r="R78" s="86">
        <v>0.0208</v>
      </c>
      <c r="S78" s="86">
        <v>0.0488</v>
      </c>
      <c r="T78" s="87">
        <f>U78+V78</f>
        <v>0.3612</v>
      </c>
      <c r="U78" s="87">
        <v>0.1015</v>
      </c>
      <c r="V78" s="87">
        <v>0.2597</v>
      </c>
      <c r="W78" s="61" t="s">
        <v>137</v>
      </c>
      <c r="X78" s="57" t="s">
        <v>138</v>
      </c>
      <c r="Y78" s="54" t="s">
        <v>303</v>
      </c>
      <c r="Z78" s="54" t="s">
        <v>304</v>
      </c>
      <c r="AA78" s="61"/>
      <c r="AB78" s="93"/>
      <c r="AC78" s="81"/>
      <c r="AD78" s="81"/>
      <c r="AE78" s="81"/>
      <c r="AF78" s="81"/>
      <c r="AG78" s="81"/>
      <c r="AH78" s="81"/>
      <c r="AI78" s="81"/>
      <c r="AJ78" s="81"/>
      <c r="AK78" s="81"/>
      <c r="AL78" s="81"/>
      <c r="AM78" s="81"/>
      <c r="AN78" s="81"/>
      <c r="AO78" s="81"/>
    </row>
    <row r="79" ht="39" customHeight="1" spans="1:41">
      <c r="A79" s="44"/>
      <c r="B79" s="48" t="s">
        <v>308</v>
      </c>
      <c r="C79" s="48"/>
      <c r="D79" s="48"/>
      <c r="E79" s="48"/>
      <c r="F79" s="59"/>
      <c r="G79" s="52"/>
      <c r="H79" s="52"/>
      <c r="I79" s="52"/>
      <c r="J79" s="52"/>
      <c r="K79" s="60"/>
      <c r="L79" s="81"/>
      <c r="M79" s="81"/>
      <c r="N79" s="82"/>
      <c r="O79" s="81"/>
      <c r="P79" s="81"/>
      <c r="Q79" s="86"/>
      <c r="R79" s="81"/>
      <c r="S79" s="81"/>
      <c r="T79" s="90"/>
      <c r="U79" s="81"/>
      <c r="V79" s="81"/>
      <c r="W79" s="89"/>
      <c r="X79" s="89"/>
      <c r="Y79" s="81"/>
      <c r="Z79" s="81"/>
      <c r="AA79" s="98"/>
      <c r="AB79" s="81"/>
      <c r="AC79" s="81"/>
      <c r="AD79" s="81"/>
      <c r="AE79" s="81"/>
      <c r="AF79" s="81"/>
      <c r="AG79" s="81"/>
      <c r="AH79" s="81"/>
      <c r="AI79" s="81"/>
      <c r="AJ79" s="81"/>
      <c r="AK79" s="81"/>
      <c r="AL79" s="81"/>
      <c r="AM79" s="81"/>
      <c r="AN79" s="81"/>
      <c r="AO79" s="81"/>
    </row>
    <row r="80" ht="39" customHeight="1" spans="1:41">
      <c r="A80" s="44"/>
      <c r="B80" s="48" t="s">
        <v>309</v>
      </c>
      <c r="C80" s="48"/>
      <c r="D80" s="48"/>
      <c r="E80" s="48"/>
      <c r="F80" s="59"/>
      <c r="G80" s="52"/>
      <c r="H80" s="52"/>
      <c r="I80" s="52"/>
      <c r="J80" s="52"/>
      <c r="K80" s="60"/>
      <c r="L80" s="81"/>
      <c r="M80" s="81"/>
      <c r="N80" s="82"/>
      <c r="O80" s="81"/>
      <c r="P80" s="81"/>
      <c r="Q80" s="86"/>
      <c r="R80" s="81"/>
      <c r="S80" s="81"/>
      <c r="T80" s="90"/>
      <c r="U80" s="81"/>
      <c r="V80" s="81"/>
      <c r="W80" s="89"/>
      <c r="X80" s="89"/>
      <c r="Y80" s="81"/>
      <c r="Z80" s="81"/>
      <c r="AA80" s="98"/>
      <c r="AB80" s="81"/>
      <c r="AC80" s="81"/>
      <c r="AD80" s="81"/>
      <c r="AE80" s="81"/>
      <c r="AF80" s="81"/>
      <c r="AG80" s="81"/>
      <c r="AH80" s="81"/>
      <c r="AI80" s="81"/>
      <c r="AJ80" s="81"/>
      <c r="AK80" s="81"/>
      <c r="AL80" s="81"/>
      <c r="AM80" s="81"/>
      <c r="AN80" s="81"/>
      <c r="AO80" s="81"/>
    </row>
    <row r="81" ht="39" customHeight="1" spans="1:41">
      <c r="A81" s="44"/>
      <c r="B81" s="48" t="s">
        <v>310</v>
      </c>
      <c r="C81" s="48"/>
      <c r="D81" s="48"/>
      <c r="E81" s="48"/>
      <c r="F81" s="59"/>
      <c r="G81" s="52"/>
      <c r="H81" s="52"/>
      <c r="I81" s="52"/>
      <c r="J81" s="52"/>
      <c r="K81" s="60"/>
      <c r="L81" s="81"/>
      <c r="M81" s="81"/>
      <c r="N81" s="82"/>
      <c r="O81" s="81"/>
      <c r="P81" s="81"/>
      <c r="Q81" s="86"/>
      <c r="R81" s="81"/>
      <c r="S81" s="81"/>
      <c r="T81" s="90"/>
      <c r="U81" s="81"/>
      <c r="V81" s="81"/>
      <c r="W81" s="89"/>
      <c r="X81" s="89"/>
      <c r="Y81" s="81"/>
      <c r="Z81" s="81"/>
      <c r="AA81" s="98"/>
      <c r="AB81" s="81"/>
      <c r="AC81" s="81"/>
      <c r="AD81" s="81"/>
      <c r="AE81" s="81"/>
      <c r="AF81" s="81"/>
      <c r="AG81" s="81"/>
      <c r="AH81" s="81"/>
      <c r="AI81" s="81"/>
      <c r="AJ81" s="81"/>
      <c r="AK81" s="81"/>
      <c r="AL81" s="81"/>
      <c r="AM81" s="81"/>
      <c r="AN81" s="81"/>
      <c r="AO81" s="81"/>
    </row>
    <row r="82" ht="39" customHeight="1" spans="1:41">
      <c r="A82" s="44"/>
      <c r="B82" s="48" t="s">
        <v>311</v>
      </c>
      <c r="C82" s="48"/>
      <c r="D82" s="48"/>
      <c r="E82" s="48"/>
      <c r="F82" s="59"/>
      <c r="G82" s="52"/>
      <c r="H82" s="52"/>
      <c r="I82" s="52"/>
      <c r="J82" s="52"/>
      <c r="K82" s="60"/>
      <c r="L82" s="81"/>
      <c r="M82" s="81"/>
      <c r="N82" s="82"/>
      <c r="O82" s="81"/>
      <c r="P82" s="81"/>
      <c r="Q82" s="86"/>
      <c r="R82" s="81"/>
      <c r="S82" s="81"/>
      <c r="T82" s="90"/>
      <c r="U82" s="81"/>
      <c r="V82" s="81"/>
      <c r="W82" s="89"/>
      <c r="X82" s="89"/>
      <c r="Y82" s="81"/>
      <c r="Z82" s="81"/>
      <c r="AA82" s="98"/>
      <c r="AB82" s="81"/>
      <c r="AC82" s="81"/>
      <c r="AD82" s="81"/>
      <c r="AE82" s="81"/>
      <c r="AF82" s="81"/>
      <c r="AG82" s="81"/>
      <c r="AH82" s="81"/>
      <c r="AI82" s="81"/>
      <c r="AJ82" s="81"/>
      <c r="AK82" s="81"/>
      <c r="AL82" s="81"/>
      <c r="AM82" s="81"/>
      <c r="AN82" s="81"/>
      <c r="AO82" s="81"/>
    </row>
    <row r="83" ht="39" customHeight="1" spans="1:41">
      <c r="A83" s="44"/>
      <c r="B83" s="48" t="s">
        <v>312</v>
      </c>
      <c r="C83" s="48"/>
      <c r="D83" s="48"/>
      <c r="E83" s="48"/>
      <c r="F83" s="59"/>
      <c r="G83" s="52"/>
      <c r="H83" s="52"/>
      <c r="I83" s="52"/>
      <c r="J83" s="52"/>
      <c r="K83" s="60"/>
      <c r="L83" s="81"/>
      <c r="M83" s="81"/>
      <c r="N83" s="82"/>
      <c r="O83" s="81"/>
      <c r="P83" s="81"/>
      <c r="Q83" s="86"/>
      <c r="R83" s="81"/>
      <c r="S83" s="81"/>
      <c r="T83" s="90"/>
      <c r="U83" s="81"/>
      <c r="V83" s="81"/>
      <c r="W83" s="89"/>
      <c r="X83" s="89"/>
      <c r="Y83" s="81"/>
      <c r="Z83" s="81"/>
      <c r="AA83" s="98"/>
      <c r="AB83" s="81"/>
      <c r="AC83" s="81"/>
      <c r="AD83" s="81"/>
      <c r="AE83" s="81"/>
      <c r="AF83" s="81"/>
      <c r="AG83" s="81"/>
      <c r="AH83" s="81"/>
      <c r="AI83" s="81"/>
      <c r="AJ83" s="81"/>
      <c r="AK83" s="81"/>
      <c r="AL83" s="81"/>
      <c r="AM83" s="81"/>
      <c r="AN83" s="81"/>
      <c r="AO83" s="81"/>
    </row>
    <row r="84" ht="39" customHeight="1" spans="1:41">
      <c r="A84" s="44"/>
      <c r="B84" s="48" t="s">
        <v>313</v>
      </c>
      <c r="C84" s="48"/>
      <c r="D84" s="48"/>
      <c r="E84" s="48"/>
      <c r="F84" s="59"/>
      <c r="G84" s="52"/>
      <c r="H84" s="52"/>
      <c r="I84" s="52"/>
      <c r="J84" s="52"/>
      <c r="K84" s="60"/>
      <c r="L84" s="81"/>
      <c r="M84" s="81"/>
      <c r="N84" s="82"/>
      <c r="O84" s="81"/>
      <c r="P84" s="81"/>
      <c r="Q84" s="86"/>
      <c r="R84" s="81"/>
      <c r="S84" s="81"/>
      <c r="T84" s="90"/>
      <c r="U84" s="81"/>
      <c r="V84" s="81"/>
      <c r="W84" s="89"/>
      <c r="X84" s="89"/>
      <c r="Y84" s="81"/>
      <c r="Z84" s="81"/>
      <c r="AA84" s="98"/>
      <c r="AB84" s="81"/>
      <c r="AC84" s="81"/>
      <c r="AD84" s="81"/>
      <c r="AE84" s="81"/>
      <c r="AF84" s="81"/>
      <c r="AG84" s="81"/>
      <c r="AH84" s="81"/>
      <c r="AI84" s="81"/>
      <c r="AJ84" s="81"/>
      <c r="AK84" s="81"/>
      <c r="AL84" s="81"/>
      <c r="AM84" s="81"/>
      <c r="AN84" s="81"/>
      <c r="AO84" s="81"/>
    </row>
    <row r="85" ht="39" customHeight="1" spans="1:41">
      <c r="A85" s="44"/>
      <c r="B85" s="48" t="s">
        <v>314</v>
      </c>
      <c r="C85" s="48"/>
      <c r="D85" s="48"/>
      <c r="E85" s="48"/>
      <c r="F85" s="59"/>
      <c r="G85" s="52"/>
      <c r="H85" s="52"/>
      <c r="I85" s="52"/>
      <c r="J85" s="52"/>
      <c r="K85" s="60"/>
      <c r="L85" s="81"/>
      <c r="M85" s="81"/>
      <c r="N85" s="82"/>
      <c r="O85" s="81"/>
      <c r="P85" s="81"/>
      <c r="Q85" s="86"/>
      <c r="R85" s="81"/>
      <c r="S85" s="81"/>
      <c r="T85" s="90"/>
      <c r="U85" s="81"/>
      <c r="V85" s="81"/>
      <c r="W85" s="89"/>
      <c r="X85" s="89"/>
      <c r="Y85" s="81"/>
      <c r="Z85" s="81"/>
      <c r="AA85" s="98"/>
      <c r="AB85" s="81"/>
      <c r="AC85" s="81"/>
      <c r="AD85" s="81"/>
      <c r="AE85" s="81"/>
      <c r="AF85" s="81"/>
      <c r="AG85" s="81"/>
      <c r="AH85" s="81"/>
      <c r="AI85" s="81"/>
      <c r="AJ85" s="81"/>
      <c r="AK85" s="81"/>
      <c r="AL85" s="81"/>
      <c r="AM85" s="81"/>
      <c r="AN85" s="81"/>
      <c r="AO85" s="81"/>
    </row>
    <row r="86" ht="39" customHeight="1" spans="1:41">
      <c r="A86" s="44"/>
      <c r="B86" s="48" t="s">
        <v>315</v>
      </c>
      <c r="C86" s="48"/>
      <c r="D86" s="48"/>
      <c r="E86" s="48"/>
      <c r="F86" s="59"/>
      <c r="G86" s="52">
        <f>SUM(G87)</f>
        <v>98</v>
      </c>
      <c r="H86" s="52"/>
      <c r="I86" s="52">
        <f>SUM(I87)</f>
        <v>98</v>
      </c>
      <c r="J86" s="52"/>
      <c r="K86" s="60"/>
      <c r="L86" s="81"/>
      <c r="M86" s="81"/>
      <c r="N86" s="82"/>
      <c r="O86" s="81"/>
      <c r="P86" s="81"/>
      <c r="Q86" s="86"/>
      <c r="R86" s="81"/>
      <c r="S86" s="81"/>
      <c r="T86" s="90"/>
      <c r="U86" s="81"/>
      <c r="V86" s="81"/>
      <c r="W86" s="89"/>
      <c r="X86" s="89"/>
      <c r="Y86" s="81"/>
      <c r="Z86" s="81"/>
      <c r="AA86" s="98"/>
      <c r="AB86" s="81"/>
      <c r="AC86" s="81"/>
      <c r="AD86" s="81"/>
      <c r="AE86" s="81"/>
      <c r="AF86" s="81"/>
      <c r="AG86" s="81"/>
      <c r="AH86" s="81"/>
      <c r="AI86" s="81"/>
      <c r="AJ86" s="81"/>
      <c r="AK86" s="81"/>
      <c r="AL86" s="81"/>
      <c r="AM86" s="81"/>
      <c r="AN86" s="81"/>
      <c r="AO86" s="81"/>
    </row>
    <row r="87" ht="230" customHeight="1" spans="1:41">
      <c r="A87" s="102">
        <v>26</v>
      </c>
      <c r="B87" s="54" t="s">
        <v>316</v>
      </c>
      <c r="C87" s="54" t="s">
        <v>130</v>
      </c>
      <c r="D87" s="54" t="s">
        <v>317</v>
      </c>
      <c r="E87" s="54" t="s">
        <v>318</v>
      </c>
      <c r="F87" s="55" t="s">
        <v>319</v>
      </c>
      <c r="G87" s="56">
        <v>98</v>
      </c>
      <c r="H87" s="77"/>
      <c r="I87" s="56">
        <v>98</v>
      </c>
      <c r="J87" s="105"/>
      <c r="K87" s="105"/>
      <c r="L87" s="61" t="s">
        <v>134</v>
      </c>
      <c r="M87" s="55" t="s">
        <v>320</v>
      </c>
      <c r="N87" s="55"/>
      <c r="O87" s="98">
        <v>20</v>
      </c>
      <c r="P87" s="98">
        <v>15</v>
      </c>
      <c r="Q87" s="86">
        <f>R87+S87</f>
        <v>2.3646</v>
      </c>
      <c r="R87" s="86">
        <v>0.8985</v>
      </c>
      <c r="S87" s="86">
        <v>1.4661</v>
      </c>
      <c r="T87" s="87">
        <f>U87+V87</f>
        <v>10.4441</v>
      </c>
      <c r="U87" s="109">
        <v>4.6474</v>
      </c>
      <c r="V87" s="109">
        <v>5.7967</v>
      </c>
      <c r="W87" s="57" t="s">
        <v>321</v>
      </c>
      <c r="X87" s="57" t="s">
        <v>322</v>
      </c>
      <c r="Y87" s="57" t="s">
        <v>321</v>
      </c>
      <c r="Z87" s="57" t="s">
        <v>322</v>
      </c>
      <c r="AA87" s="61" t="s">
        <v>139</v>
      </c>
      <c r="AB87" s="81"/>
      <c r="AC87" s="81"/>
      <c r="AD87" s="81"/>
      <c r="AE87" s="81"/>
      <c r="AF87" s="81"/>
      <c r="AG87" s="81"/>
      <c r="AH87" s="81"/>
      <c r="AI87" s="81"/>
      <c r="AJ87" s="81"/>
      <c r="AK87" s="81"/>
      <c r="AL87" s="81"/>
      <c r="AM87" s="81"/>
      <c r="AN87" s="81"/>
      <c r="AO87" s="81"/>
    </row>
    <row r="88" ht="39" customHeight="1" spans="1:41">
      <c r="A88" s="44" t="s">
        <v>69</v>
      </c>
      <c r="B88" s="45" t="s">
        <v>323</v>
      </c>
      <c r="C88" s="45"/>
      <c r="D88" s="45"/>
      <c r="E88" s="45"/>
      <c r="F88" s="46"/>
      <c r="G88" s="68">
        <f>G89+G98+G99+G100</f>
        <v>207.9</v>
      </c>
      <c r="H88" s="68">
        <f>H89+H98+H99+H100</f>
        <v>0</v>
      </c>
      <c r="I88" s="68">
        <f>I89+I98+I99+I100</f>
        <v>207.9</v>
      </c>
      <c r="J88" s="49"/>
      <c r="K88" s="72"/>
      <c r="L88" s="74"/>
      <c r="M88" s="74"/>
      <c r="N88" s="74"/>
      <c r="O88" s="74"/>
      <c r="P88" s="74"/>
      <c r="Q88" s="86"/>
      <c r="R88" s="74"/>
      <c r="S88" s="74"/>
      <c r="T88" s="90"/>
      <c r="U88" s="74"/>
      <c r="V88" s="74"/>
      <c r="W88" s="81"/>
      <c r="X88" s="81"/>
      <c r="Y88" s="92"/>
      <c r="Z88" s="92"/>
      <c r="AA88" s="98"/>
      <c r="AB88" s="81"/>
      <c r="AC88" s="81"/>
      <c r="AD88" s="81"/>
      <c r="AE88" s="81"/>
      <c r="AF88" s="81"/>
      <c r="AG88" s="81"/>
      <c r="AH88" s="81"/>
      <c r="AI88" s="81"/>
      <c r="AJ88" s="81"/>
      <c r="AK88" s="81"/>
      <c r="AL88" s="81"/>
      <c r="AM88" s="81"/>
      <c r="AN88" s="81"/>
      <c r="AO88" s="81"/>
    </row>
    <row r="89" ht="39" customHeight="1" spans="1:41">
      <c r="A89" s="44"/>
      <c r="B89" s="48" t="s">
        <v>324</v>
      </c>
      <c r="C89" s="48"/>
      <c r="D89" s="48"/>
      <c r="E89" s="48"/>
      <c r="F89" s="59"/>
      <c r="G89" s="52">
        <f>G90+G92+G93+G94+G98+G99+G100+G96</f>
        <v>207.9</v>
      </c>
      <c r="H89" s="52">
        <f>H90+H92+H93+H94+H98+H99+H100+H96</f>
        <v>0</v>
      </c>
      <c r="I89" s="52">
        <f>I90+I92+I93+I94+I98+I99+I100+I96</f>
        <v>207.9</v>
      </c>
      <c r="J89" s="52"/>
      <c r="K89" s="60"/>
      <c r="L89" s="81"/>
      <c r="M89" s="81"/>
      <c r="N89" s="82"/>
      <c r="O89" s="81"/>
      <c r="P89" s="81"/>
      <c r="Q89" s="86"/>
      <c r="R89" s="81"/>
      <c r="S89" s="81"/>
      <c r="T89" s="90"/>
      <c r="U89" s="81"/>
      <c r="V89" s="81"/>
      <c r="W89" s="89"/>
      <c r="X89" s="89"/>
      <c r="Y89" s="81"/>
      <c r="Z89" s="81"/>
      <c r="AA89" s="98"/>
      <c r="AB89" s="81"/>
      <c r="AC89" s="81"/>
      <c r="AD89" s="81"/>
      <c r="AE89" s="81"/>
      <c r="AF89" s="81"/>
      <c r="AG89" s="81"/>
      <c r="AH89" s="81"/>
      <c r="AI89" s="81"/>
      <c r="AJ89" s="81"/>
      <c r="AK89" s="81"/>
      <c r="AL89" s="81"/>
      <c r="AM89" s="81"/>
      <c r="AN89" s="81"/>
      <c r="AO89" s="81"/>
    </row>
    <row r="90" ht="39" customHeight="1" spans="1:41">
      <c r="A90" s="44"/>
      <c r="B90" s="48" t="s">
        <v>325</v>
      </c>
      <c r="C90" s="48"/>
      <c r="D90" s="48"/>
      <c r="E90" s="48"/>
      <c r="F90" s="59"/>
      <c r="G90" s="52">
        <f>SUM(G91:G91)</f>
        <v>90</v>
      </c>
      <c r="H90" s="52">
        <f>SUM(H91:H91)</f>
        <v>0</v>
      </c>
      <c r="I90" s="52">
        <f>SUM(I91:I91)</f>
        <v>90</v>
      </c>
      <c r="J90" s="52"/>
      <c r="K90" s="60"/>
      <c r="L90" s="81"/>
      <c r="M90" s="81"/>
      <c r="N90" s="82"/>
      <c r="O90" s="81"/>
      <c r="P90" s="81"/>
      <c r="Q90" s="86"/>
      <c r="R90" s="81"/>
      <c r="S90" s="81"/>
      <c r="T90" s="90"/>
      <c r="U90" s="81"/>
      <c r="V90" s="81"/>
      <c r="W90" s="89"/>
      <c r="X90" s="89"/>
      <c r="Y90" s="81"/>
      <c r="Z90" s="81"/>
      <c r="AA90" s="98"/>
      <c r="AB90" s="81"/>
      <c r="AC90" s="81"/>
      <c r="AD90" s="81"/>
      <c r="AE90" s="81"/>
      <c r="AF90" s="81"/>
      <c r="AG90" s="81"/>
      <c r="AH90" s="81"/>
      <c r="AI90" s="81"/>
      <c r="AJ90" s="81"/>
      <c r="AK90" s="81"/>
      <c r="AL90" s="81"/>
      <c r="AM90" s="81"/>
      <c r="AN90" s="81"/>
      <c r="AO90" s="81"/>
    </row>
    <row r="91" s="26" customFormat="1" ht="123" customHeight="1" spans="1:41">
      <c r="A91" s="57">
        <v>27</v>
      </c>
      <c r="B91" s="54" t="s">
        <v>326</v>
      </c>
      <c r="C91" s="54" t="s">
        <v>130</v>
      </c>
      <c r="D91" s="54" t="s">
        <v>131</v>
      </c>
      <c r="E91" s="54" t="s">
        <v>158</v>
      </c>
      <c r="F91" s="55" t="s">
        <v>327</v>
      </c>
      <c r="G91" s="66">
        <v>90</v>
      </c>
      <c r="H91" s="103"/>
      <c r="I91" s="66">
        <v>90</v>
      </c>
      <c r="J91" s="106"/>
      <c r="K91" s="107"/>
      <c r="L91" s="61" t="s">
        <v>134</v>
      </c>
      <c r="M91" s="55" t="s">
        <v>328</v>
      </c>
      <c r="N91" s="55"/>
      <c r="O91" s="57">
        <v>20</v>
      </c>
      <c r="P91" s="57">
        <v>15</v>
      </c>
      <c r="Q91" s="86">
        <f>R91+S91</f>
        <v>0.26</v>
      </c>
      <c r="R91" s="86">
        <v>0.26</v>
      </c>
      <c r="S91" s="86"/>
      <c r="T91" s="87">
        <f>U91+V91</f>
        <v>1.09</v>
      </c>
      <c r="U91" s="110">
        <v>1.09</v>
      </c>
      <c r="V91" s="110"/>
      <c r="W91" s="61" t="s">
        <v>329</v>
      </c>
      <c r="X91" s="57" t="s">
        <v>330</v>
      </c>
      <c r="Y91" s="54" t="s">
        <v>331</v>
      </c>
      <c r="Z91" s="57" t="s">
        <v>332</v>
      </c>
      <c r="AA91" s="61" t="s">
        <v>139</v>
      </c>
      <c r="AB91" s="96"/>
      <c r="AC91" s="97"/>
      <c r="AD91" s="97"/>
      <c r="AE91" s="97"/>
      <c r="AF91" s="97"/>
      <c r="AG91" s="97"/>
      <c r="AH91" s="97"/>
      <c r="AI91" s="97"/>
      <c r="AJ91" s="97"/>
      <c r="AK91" s="97"/>
      <c r="AL91" s="97"/>
      <c r="AM91" s="97"/>
      <c r="AN91" s="97"/>
      <c r="AO91" s="97"/>
    </row>
    <row r="92" ht="39" customHeight="1" spans="1:41">
      <c r="A92" s="44"/>
      <c r="B92" s="48" t="s">
        <v>333</v>
      </c>
      <c r="C92" s="48"/>
      <c r="D92" s="48"/>
      <c r="E92" s="48"/>
      <c r="F92" s="59"/>
      <c r="G92" s="52"/>
      <c r="H92" s="52"/>
      <c r="I92" s="52"/>
      <c r="J92" s="52"/>
      <c r="K92" s="60"/>
      <c r="L92" s="81"/>
      <c r="M92" s="81"/>
      <c r="N92" s="82"/>
      <c r="O92" s="81"/>
      <c r="P92" s="81"/>
      <c r="Q92" s="86"/>
      <c r="R92" s="81"/>
      <c r="S92" s="81"/>
      <c r="T92" s="90"/>
      <c r="U92" s="81"/>
      <c r="V92" s="81"/>
      <c r="W92" s="89"/>
      <c r="X92" s="89"/>
      <c r="Y92" s="81"/>
      <c r="Z92" s="81"/>
      <c r="AA92" s="98"/>
      <c r="AB92" s="81"/>
      <c r="AC92" s="81"/>
      <c r="AD92" s="81"/>
      <c r="AE92" s="81"/>
      <c r="AF92" s="81"/>
      <c r="AG92" s="81"/>
      <c r="AH92" s="81"/>
      <c r="AI92" s="81"/>
      <c r="AJ92" s="81"/>
      <c r="AK92" s="81"/>
      <c r="AL92" s="81"/>
      <c r="AM92" s="81"/>
      <c r="AN92" s="81"/>
      <c r="AO92" s="81"/>
    </row>
    <row r="93" ht="39" customHeight="1" spans="1:41">
      <c r="A93" s="44"/>
      <c r="B93" s="48" t="s">
        <v>334</v>
      </c>
      <c r="C93" s="48"/>
      <c r="D93" s="48"/>
      <c r="E93" s="48"/>
      <c r="F93" s="59"/>
      <c r="G93" s="52"/>
      <c r="H93" s="52"/>
      <c r="I93" s="52"/>
      <c r="J93" s="52"/>
      <c r="K93" s="60"/>
      <c r="L93" s="81"/>
      <c r="M93" s="81"/>
      <c r="N93" s="82"/>
      <c r="O93" s="81"/>
      <c r="P93" s="81"/>
      <c r="Q93" s="86"/>
      <c r="R93" s="81"/>
      <c r="S93" s="81"/>
      <c r="T93" s="90"/>
      <c r="U93" s="81"/>
      <c r="V93" s="81"/>
      <c r="W93" s="89"/>
      <c r="X93" s="89"/>
      <c r="Y93" s="81"/>
      <c r="Z93" s="81"/>
      <c r="AA93" s="98"/>
      <c r="AB93" s="81"/>
      <c r="AC93" s="81"/>
      <c r="AD93" s="81"/>
      <c r="AE93" s="81"/>
      <c r="AF93" s="81"/>
      <c r="AG93" s="81"/>
      <c r="AH93" s="81"/>
      <c r="AI93" s="81"/>
      <c r="AJ93" s="81"/>
      <c r="AK93" s="81"/>
      <c r="AL93" s="81"/>
      <c r="AM93" s="81"/>
      <c r="AN93" s="81"/>
      <c r="AO93" s="81"/>
    </row>
    <row r="94" ht="39" customHeight="1" spans="1:41">
      <c r="A94" s="44"/>
      <c r="B94" s="48" t="s">
        <v>335</v>
      </c>
      <c r="C94" s="48"/>
      <c r="D94" s="48"/>
      <c r="E94" s="48"/>
      <c r="F94" s="59"/>
      <c r="G94" s="52">
        <f>SUM(G95)</f>
        <v>41.4</v>
      </c>
      <c r="H94" s="52"/>
      <c r="I94" s="52">
        <f>SUM(I95)</f>
        <v>41.4</v>
      </c>
      <c r="J94" s="52"/>
      <c r="K94" s="60"/>
      <c r="L94" s="81"/>
      <c r="M94" s="81"/>
      <c r="N94" s="82"/>
      <c r="O94" s="81"/>
      <c r="P94" s="81"/>
      <c r="Q94" s="86"/>
      <c r="R94" s="81"/>
      <c r="S94" s="81"/>
      <c r="T94" s="90"/>
      <c r="U94" s="81"/>
      <c r="V94" s="81"/>
      <c r="W94" s="89"/>
      <c r="X94" s="89"/>
      <c r="Y94" s="81"/>
      <c r="Z94" s="81"/>
      <c r="AA94" s="98"/>
      <c r="AB94" s="81"/>
      <c r="AC94" s="81"/>
      <c r="AD94" s="81"/>
      <c r="AE94" s="81"/>
      <c r="AF94" s="81"/>
      <c r="AG94" s="81"/>
      <c r="AH94" s="81"/>
      <c r="AI94" s="81"/>
      <c r="AJ94" s="81"/>
      <c r="AK94" s="81"/>
      <c r="AL94" s="81"/>
      <c r="AM94" s="81"/>
      <c r="AN94" s="81"/>
      <c r="AO94" s="81"/>
    </row>
    <row r="95" s="26" customFormat="1" ht="409" customHeight="1" spans="1:41">
      <c r="A95" s="57">
        <v>28</v>
      </c>
      <c r="B95" s="54" t="s">
        <v>336</v>
      </c>
      <c r="C95" s="54" t="s">
        <v>130</v>
      </c>
      <c r="D95" s="54" t="s">
        <v>131</v>
      </c>
      <c r="E95" s="54" t="s">
        <v>158</v>
      </c>
      <c r="F95" s="55" t="s">
        <v>337</v>
      </c>
      <c r="G95" s="66">
        <v>41.4</v>
      </c>
      <c r="H95" s="66"/>
      <c r="I95" s="66">
        <v>41.4</v>
      </c>
      <c r="J95" s="106"/>
      <c r="K95" s="107"/>
      <c r="L95" s="61" t="s">
        <v>134</v>
      </c>
      <c r="M95" s="55" t="s">
        <v>338</v>
      </c>
      <c r="N95" s="55"/>
      <c r="O95" s="57">
        <v>20</v>
      </c>
      <c r="P95" s="57">
        <v>15</v>
      </c>
      <c r="Q95" s="86">
        <f>R95+S95</f>
        <v>0.0069</v>
      </c>
      <c r="R95" s="86">
        <v>0.0069</v>
      </c>
      <c r="S95" s="86"/>
      <c r="T95" s="87">
        <f>U95+V95</f>
        <v>0.0069</v>
      </c>
      <c r="U95" s="111">
        <v>0.0069</v>
      </c>
      <c r="V95" s="110"/>
      <c r="W95" s="61" t="s">
        <v>329</v>
      </c>
      <c r="X95" s="57" t="s">
        <v>330</v>
      </c>
      <c r="Y95" s="54" t="s">
        <v>339</v>
      </c>
      <c r="Z95" s="61" t="s">
        <v>340</v>
      </c>
      <c r="AA95" s="61" t="s">
        <v>139</v>
      </c>
      <c r="AB95" s="96"/>
      <c r="AC95" s="97"/>
      <c r="AD95" s="97"/>
      <c r="AE95" s="97"/>
      <c r="AF95" s="97"/>
      <c r="AG95" s="97"/>
      <c r="AH95" s="97"/>
      <c r="AI95" s="97"/>
      <c r="AJ95" s="97"/>
      <c r="AK95" s="97"/>
      <c r="AL95" s="97"/>
      <c r="AM95" s="97"/>
      <c r="AN95" s="97"/>
      <c r="AO95" s="97"/>
    </row>
    <row r="96" ht="39" customHeight="1" spans="1:41">
      <c r="A96" s="44"/>
      <c r="B96" s="48" t="s">
        <v>341</v>
      </c>
      <c r="C96" s="48"/>
      <c r="D96" s="48"/>
      <c r="E96" s="48"/>
      <c r="F96" s="59"/>
      <c r="G96" s="52">
        <f>SUM(G97)</f>
        <v>76.5</v>
      </c>
      <c r="H96" s="52"/>
      <c r="I96" s="52">
        <f>SUM(I97)</f>
        <v>76.5</v>
      </c>
      <c r="J96" s="52"/>
      <c r="K96" s="60"/>
      <c r="L96" s="81"/>
      <c r="M96" s="81"/>
      <c r="N96" s="82"/>
      <c r="O96" s="81"/>
      <c r="P96" s="81"/>
      <c r="Q96" s="86"/>
      <c r="R96" s="81"/>
      <c r="S96" s="81"/>
      <c r="T96" s="90"/>
      <c r="U96" s="81"/>
      <c r="V96" s="81"/>
      <c r="W96" s="89"/>
      <c r="X96" s="89"/>
      <c r="Y96" s="81"/>
      <c r="Z96" s="81"/>
      <c r="AA96" s="98"/>
      <c r="AB96" s="81"/>
      <c r="AC96" s="81"/>
      <c r="AD96" s="81"/>
      <c r="AE96" s="81"/>
      <c r="AF96" s="81"/>
      <c r="AG96" s="81"/>
      <c r="AH96" s="81"/>
      <c r="AI96" s="81"/>
      <c r="AJ96" s="81"/>
      <c r="AK96" s="81"/>
      <c r="AL96" s="81"/>
      <c r="AM96" s="81"/>
      <c r="AN96" s="81"/>
      <c r="AO96" s="81"/>
    </row>
    <row r="97" s="26" customFormat="1" ht="219" customHeight="1" spans="1:41">
      <c r="A97" s="57">
        <v>29</v>
      </c>
      <c r="B97" s="54" t="s">
        <v>342</v>
      </c>
      <c r="C97" s="54" t="s">
        <v>130</v>
      </c>
      <c r="D97" s="54" t="s">
        <v>131</v>
      </c>
      <c r="E97" s="54" t="s">
        <v>158</v>
      </c>
      <c r="F97" s="55" t="s">
        <v>343</v>
      </c>
      <c r="G97" s="56">
        <v>76.5</v>
      </c>
      <c r="H97" s="56"/>
      <c r="I97" s="56">
        <v>76.5</v>
      </c>
      <c r="J97" s="79"/>
      <c r="K97" s="79"/>
      <c r="L97" s="61" t="s">
        <v>134</v>
      </c>
      <c r="M97" s="55" t="s">
        <v>344</v>
      </c>
      <c r="N97" s="55"/>
      <c r="O97" s="54">
        <v>20</v>
      </c>
      <c r="P97" s="54">
        <v>15</v>
      </c>
      <c r="Q97" s="86">
        <f>R97+S97</f>
        <v>0.067</v>
      </c>
      <c r="R97" s="86">
        <v>0.067</v>
      </c>
      <c r="S97" s="86"/>
      <c r="T97" s="87">
        <f>U97+V97</f>
        <v>0.3015</v>
      </c>
      <c r="U97" s="87">
        <v>0.3015</v>
      </c>
      <c r="V97" s="87"/>
      <c r="W97" s="61" t="s">
        <v>345</v>
      </c>
      <c r="X97" s="57" t="s">
        <v>346</v>
      </c>
      <c r="Y97" s="54" t="s">
        <v>345</v>
      </c>
      <c r="Z97" s="57" t="s">
        <v>346</v>
      </c>
      <c r="AA97" s="61" t="s">
        <v>139</v>
      </c>
      <c r="AB97" s="96"/>
      <c r="AC97" s="97"/>
      <c r="AD97" s="97"/>
      <c r="AE97" s="97"/>
      <c r="AF97" s="97"/>
      <c r="AG97" s="97"/>
      <c r="AH97" s="97"/>
      <c r="AI97" s="97"/>
      <c r="AJ97" s="97"/>
      <c r="AK97" s="97"/>
      <c r="AL97" s="97"/>
      <c r="AM97" s="97"/>
      <c r="AN97" s="97"/>
      <c r="AO97" s="97"/>
    </row>
    <row r="98" ht="39" customHeight="1" spans="1:41">
      <c r="A98" s="44"/>
      <c r="B98" s="48" t="s">
        <v>347</v>
      </c>
      <c r="C98" s="48"/>
      <c r="D98" s="48"/>
      <c r="E98" s="48"/>
      <c r="F98" s="59"/>
      <c r="G98" s="52"/>
      <c r="H98" s="52"/>
      <c r="I98" s="52"/>
      <c r="J98" s="52"/>
      <c r="K98" s="60"/>
      <c r="L98" s="81"/>
      <c r="M98" s="81"/>
      <c r="N98" s="82"/>
      <c r="O98" s="81"/>
      <c r="P98" s="81"/>
      <c r="Q98" s="81"/>
      <c r="R98" s="81"/>
      <c r="S98" s="81"/>
      <c r="T98" s="81"/>
      <c r="U98" s="81"/>
      <c r="V98" s="81"/>
      <c r="W98" s="89"/>
      <c r="X98" s="89"/>
      <c r="Y98" s="81"/>
      <c r="Z98" s="81"/>
      <c r="AA98" s="98"/>
      <c r="AB98" s="81"/>
      <c r="AC98" s="81"/>
      <c r="AD98" s="81"/>
      <c r="AE98" s="81"/>
      <c r="AF98" s="81"/>
      <c r="AG98" s="81"/>
      <c r="AH98" s="81"/>
      <c r="AI98" s="81"/>
      <c r="AJ98" s="81"/>
      <c r="AK98" s="81"/>
      <c r="AL98" s="81"/>
      <c r="AM98" s="81"/>
      <c r="AN98" s="81"/>
      <c r="AO98" s="81"/>
    </row>
    <row r="99" ht="39" customHeight="1" spans="1:41">
      <c r="A99" s="44"/>
      <c r="B99" s="48" t="s">
        <v>348</v>
      </c>
      <c r="C99" s="48"/>
      <c r="D99" s="48"/>
      <c r="E99" s="48"/>
      <c r="F99" s="59"/>
      <c r="G99" s="52"/>
      <c r="H99" s="52"/>
      <c r="I99" s="52"/>
      <c r="J99" s="52"/>
      <c r="K99" s="60"/>
      <c r="L99" s="81"/>
      <c r="M99" s="81"/>
      <c r="N99" s="82"/>
      <c r="O99" s="81"/>
      <c r="P99" s="81"/>
      <c r="Q99" s="81"/>
      <c r="R99" s="81"/>
      <c r="S99" s="81"/>
      <c r="T99" s="81"/>
      <c r="U99" s="81"/>
      <c r="V99" s="81"/>
      <c r="W99" s="89"/>
      <c r="X99" s="89"/>
      <c r="Y99" s="81"/>
      <c r="Z99" s="81"/>
      <c r="AA99" s="98"/>
      <c r="AB99" s="81"/>
      <c r="AC99" s="81"/>
      <c r="AD99" s="81"/>
      <c r="AE99" s="81"/>
      <c r="AF99" s="81"/>
      <c r="AG99" s="81"/>
      <c r="AH99" s="81"/>
      <c r="AI99" s="81"/>
      <c r="AJ99" s="81"/>
      <c r="AK99" s="81"/>
      <c r="AL99" s="81"/>
      <c r="AM99" s="81"/>
      <c r="AN99" s="81"/>
      <c r="AO99" s="81"/>
    </row>
    <row r="100" ht="39" customHeight="1" spans="1:41">
      <c r="A100" s="44"/>
      <c r="B100" s="48" t="s">
        <v>349</v>
      </c>
      <c r="C100" s="48"/>
      <c r="D100" s="48"/>
      <c r="E100" s="48"/>
      <c r="F100" s="59"/>
      <c r="G100" s="52"/>
      <c r="H100" s="52"/>
      <c r="I100" s="52"/>
      <c r="J100" s="52"/>
      <c r="K100" s="60"/>
      <c r="L100" s="81"/>
      <c r="M100" s="81"/>
      <c r="N100" s="82"/>
      <c r="O100" s="81"/>
      <c r="P100" s="81"/>
      <c r="Q100" s="81"/>
      <c r="R100" s="81"/>
      <c r="S100" s="81"/>
      <c r="T100" s="81"/>
      <c r="U100" s="81"/>
      <c r="V100" s="81"/>
      <c r="W100" s="89"/>
      <c r="X100" s="89"/>
      <c r="Y100" s="81"/>
      <c r="Z100" s="81"/>
      <c r="AA100" s="98"/>
      <c r="AB100" s="81"/>
      <c r="AC100" s="81"/>
      <c r="AD100" s="81"/>
      <c r="AE100" s="81"/>
      <c r="AF100" s="81"/>
      <c r="AG100" s="81"/>
      <c r="AH100" s="81"/>
      <c r="AI100" s="81"/>
      <c r="AJ100" s="81"/>
      <c r="AK100" s="81"/>
      <c r="AL100" s="81"/>
      <c r="AM100" s="81"/>
      <c r="AN100" s="81"/>
      <c r="AO100" s="81"/>
    </row>
  </sheetData>
  <mergeCells count="89">
    <mergeCell ref="A1:B1"/>
    <mergeCell ref="A2:AO2"/>
    <mergeCell ref="G3:K3"/>
    <mergeCell ref="M3:V3"/>
    <mergeCell ref="W3:X3"/>
    <mergeCell ref="Y3:Z3"/>
    <mergeCell ref="AC3:AO3"/>
    <mergeCell ref="O4:P4"/>
    <mergeCell ref="Q4:S4"/>
    <mergeCell ref="T4:V4"/>
    <mergeCell ref="A6:F6"/>
    <mergeCell ref="B7:E7"/>
    <mergeCell ref="B8:E8"/>
    <mergeCell ref="B9:E9"/>
    <mergeCell ref="B12:E12"/>
    <mergeCell ref="B14:E14"/>
    <mergeCell ref="B15:E15"/>
    <mergeCell ref="B16:E16"/>
    <mergeCell ref="B17:E17"/>
    <mergeCell ref="B20:E20"/>
    <mergeCell ref="B22:E22"/>
    <mergeCell ref="B24:E24"/>
    <mergeCell ref="B25:E25"/>
    <mergeCell ref="B26:E26"/>
    <mergeCell ref="B27:E27"/>
    <mergeCell ref="B28:E28"/>
    <mergeCell ref="B29:E29"/>
    <mergeCell ref="B30:E30"/>
    <mergeCell ref="B32:E32"/>
    <mergeCell ref="B33:E33"/>
    <mergeCell ref="B34:E34"/>
    <mergeCell ref="B36:E36"/>
    <mergeCell ref="B37:E37"/>
    <mergeCell ref="B38:E38"/>
    <mergeCell ref="B39:E39"/>
    <mergeCell ref="B42:E42"/>
    <mergeCell ref="B43:E43"/>
    <mergeCell ref="B44:E44"/>
    <mergeCell ref="B45:E45"/>
    <mergeCell ref="B46:E46"/>
    <mergeCell ref="B47:E47"/>
    <mergeCell ref="B48:E48"/>
    <mergeCell ref="B49:E49"/>
    <mergeCell ref="B50:E50"/>
    <mergeCell ref="B53:E53"/>
    <mergeCell ref="B54:E54"/>
    <mergeCell ref="B55:E55"/>
    <mergeCell ref="B57:E57"/>
    <mergeCell ref="B60:E60"/>
    <mergeCell ref="B61:E61"/>
    <mergeCell ref="B62:E62"/>
    <mergeCell ref="B66:E66"/>
    <mergeCell ref="B71:E71"/>
    <mergeCell ref="B72:E72"/>
    <mergeCell ref="B73:E73"/>
    <mergeCell ref="B74:E74"/>
    <mergeCell ref="B75:E75"/>
    <mergeCell ref="B76:E76"/>
    <mergeCell ref="B79:E79"/>
    <mergeCell ref="B80:E80"/>
    <mergeCell ref="B81:E81"/>
    <mergeCell ref="B82:E82"/>
    <mergeCell ref="B83:E83"/>
    <mergeCell ref="B84:E84"/>
    <mergeCell ref="B85:E85"/>
    <mergeCell ref="B86:E86"/>
    <mergeCell ref="B88:E88"/>
    <mergeCell ref="B89:E89"/>
    <mergeCell ref="B90:E90"/>
    <mergeCell ref="B92:E92"/>
    <mergeCell ref="B98:E98"/>
    <mergeCell ref="B99:E99"/>
    <mergeCell ref="B100:E100"/>
    <mergeCell ref="A3:A5"/>
    <mergeCell ref="B3:B5"/>
    <mergeCell ref="C3:C5"/>
    <mergeCell ref="D3:D5"/>
    <mergeCell ref="E3:E5"/>
    <mergeCell ref="F3:F5"/>
    <mergeCell ref="G4:G5"/>
    <mergeCell ref="H4:H5"/>
    <mergeCell ref="I4:I5"/>
    <mergeCell ref="J4:J5"/>
    <mergeCell ref="K4:K5"/>
    <mergeCell ref="L3:L5"/>
    <mergeCell ref="M4:M5"/>
    <mergeCell ref="N4:N5"/>
    <mergeCell ref="AA3:AA4"/>
    <mergeCell ref="AB3:AB4"/>
  </mergeCells>
  <printOptions horizontalCentered="1"/>
  <pageMargins left="0.25" right="0.25" top="0.78740157480315" bottom="0.78740157480315" header="0.511811023622047" footer="0.551181102362205"/>
  <pageSetup paperSize="8" scale="42" fitToHeight="0" orientation="landscape" useFirstPageNumber="1"/>
  <headerFooter>
    <oddFooter>&amp;C&amp;14- &amp;P -</oddFooter>
  </headerFooter>
  <ignoredErrors>
    <ignoredError sqref="H50 J50" emptyCellReferenc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8"/>
  <sheetViews>
    <sheetView zoomScale="115" zoomScaleNormal="115" topLeftCell="A2" workbookViewId="0">
      <selection activeCell="F3" sqref="F3"/>
    </sheetView>
  </sheetViews>
  <sheetFormatPr defaultColWidth="9" defaultRowHeight="14.4" outlineLevelRow="7"/>
  <cols>
    <col min="1" max="1" width="11.1111111111111" style="1" customWidth="1"/>
    <col min="2" max="4" width="9.37962962962963" style="1"/>
    <col min="5" max="5" width="8.33333333333333" style="1" customWidth="1"/>
    <col min="6" max="6" width="9.61111111111111" style="1" customWidth="1"/>
    <col min="7" max="7" width="8.21296296296296" style="1" customWidth="1"/>
    <col min="8" max="8" width="9.37962962962963" style="1" customWidth="1"/>
    <col min="9" max="9" width="8.21296296296296" style="1" customWidth="1"/>
    <col min="10" max="10" width="9.37962962962963" style="1" customWidth="1"/>
    <col min="11" max="11" width="9" style="1"/>
    <col min="12" max="13" width="7.21296296296296" style="1" customWidth="1"/>
    <col min="14" max="14" width="9.37962962962963" style="1" customWidth="1"/>
    <col min="15" max="15" width="6.77777777777778" style="1" customWidth="1"/>
    <col min="16" max="16" width="9.37962962962963" style="1" customWidth="1"/>
    <col min="17" max="17" width="6.77777777777778" style="1" customWidth="1"/>
    <col min="18" max="18" width="8.37962962962963" style="1" customWidth="1"/>
    <col min="19" max="19" width="6.77777777777778" style="1" customWidth="1"/>
    <col min="20" max="20" width="8.37962962962963" style="1" customWidth="1"/>
    <col min="21" max="21" width="7" style="1" customWidth="1"/>
    <col min="22" max="22" width="8" style="1" customWidth="1"/>
    <col min="23" max="16384" width="9" style="1"/>
  </cols>
  <sheetData>
    <row r="1" ht="15.6" spans="1:1">
      <c r="A1" s="2" t="s">
        <v>350</v>
      </c>
    </row>
    <row r="2" ht="70.5" customHeight="1" spans="1:22">
      <c r="A2" s="3" t="s">
        <v>351</v>
      </c>
      <c r="B2" s="3"/>
      <c r="C2" s="3"/>
      <c r="D2" s="3"/>
      <c r="E2" s="3"/>
      <c r="F2" s="3"/>
      <c r="G2" s="3"/>
      <c r="H2" s="3"/>
      <c r="I2" s="3"/>
      <c r="J2" s="3"/>
      <c r="K2" s="3"/>
      <c r="L2" s="3"/>
      <c r="M2" s="3"/>
      <c r="N2" s="3"/>
      <c r="O2" s="3"/>
      <c r="P2" s="3"/>
      <c r="Q2" s="3"/>
      <c r="R2" s="3"/>
      <c r="S2" s="3"/>
      <c r="T2" s="3"/>
      <c r="U2" s="3"/>
      <c r="V2" s="3"/>
    </row>
    <row r="3" ht="38.25" customHeight="1" spans="1:22">
      <c r="A3" s="4" t="s">
        <v>352</v>
      </c>
      <c r="B3" s="4"/>
      <c r="C3" s="4"/>
      <c r="D3" s="4"/>
      <c r="E3" s="4"/>
      <c r="T3" s="4" t="s">
        <v>353</v>
      </c>
      <c r="U3" s="4"/>
      <c r="V3" s="4"/>
    </row>
    <row r="4" ht="55.95" customHeight="1" spans="1:22">
      <c r="A4" s="5" t="s">
        <v>354</v>
      </c>
      <c r="B4" s="6" t="s">
        <v>355</v>
      </c>
      <c r="C4" s="6"/>
      <c r="D4" s="6"/>
      <c r="E4" s="7" t="s">
        <v>356</v>
      </c>
      <c r="F4" s="7"/>
      <c r="G4" s="7"/>
      <c r="H4" s="7"/>
      <c r="I4" s="7"/>
      <c r="J4" s="7"/>
      <c r="K4" s="7"/>
      <c r="L4" s="7"/>
      <c r="M4" s="7"/>
      <c r="N4" s="6" t="s">
        <v>357</v>
      </c>
      <c r="O4" s="6"/>
      <c r="P4" s="7" t="s">
        <v>358</v>
      </c>
      <c r="Q4" s="7"/>
      <c r="R4" s="17" t="s">
        <v>359</v>
      </c>
      <c r="S4" s="18"/>
      <c r="T4" s="15" t="s">
        <v>360</v>
      </c>
      <c r="U4" s="15" t="s">
        <v>361</v>
      </c>
      <c r="V4" s="7" t="s">
        <v>91</v>
      </c>
    </row>
    <row r="5" ht="69.75" customHeight="1" spans="1:22">
      <c r="A5" s="5"/>
      <c r="B5" s="6"/>
      <c r="C5" s="6"/>
      <c r="D5" s="6"/>
      <c r="E5" s="8" t="s">
        <v>362</v>
      </c>
      <c r="F5" s="8"/>
      <c r="G5" s="8"/>
      <c r="H5" s="8"/>
      <c r="I5" s="8"/>
      <c r="J5" s="8"/>
      <c r="K5" s="8"/>
      <c r="L5" s="8" t="s">
        <v>363</v>
      </c>
      <c r="M5" s="8" t="s">
        <v>364</v>
      </c>
      <c r="N5" s="15" t="s">
        <v>8</v>
      </c>
      <c r="O5" s="15" t="s">
        <v>361</v>
      </c>
      <c r="P5" s="15" t="s">
        <v>8</v>
      </c>
      <c r="Q5" s="15" t="s">
        <v>361</v>
      </c>
      <c r="R5" s="15" t="s">
        <v>8</v>
      </c>
      <c r="S5" s="15" t="s">
        <v>361</v>
      </c>
      <c r="T5" s="16"/>
      <c r="U5" s="16"/>
      <c r="V5" s="7"/>
    </row>
    <row r="6" ht="79.5" customHeight="1" spans="1:22">
      <c r="A6" s="5"/>
      <c r="B6" s="9" t="s">
        <v>119</v>
      </c>
      <c r="C6" s="9" t="s">
        <v>365</v>
      </c>
      <c r="D6" s="9" t="s">
        <v>366</v>
      </c>
      <c r="E6" s="10" t="s">
        <v>367</v>
      </c>
      <c r="F6" s="10" t="s">
        <v>368</v>
      </c>
      <c r="G6" s="10" t="s">
        <v>361</v>
      </c>
      <c r="H6" s="11" t="s">
        <v>365</v>
      </c>
      <c r="I6" s="10" t="s">
        <v>361</v>
      </c>
      <c r="J6" s="11" t="s">
        <v>366</v>
      </c>
      <c r="K6" s="10" t="s">
        <v>361</v>
      </c>
      <c r="L6" s="8"/>
      <c r="M6" s="8"/>
      <c r="N6" s="16"/>
      <c r="O6" s="16"/>
      <c r="P6" s="16"/>
      <c r="Q6" s="16"/>
      <c r="R6" s="16"/>
      <c r="S6" s="16"/>
      <c r="T6" s="19" t="s">
        <v>369</v>
      </c>
      <c r="U6" s="20"/>
      <c r="V6" s="21" t="s">
        <v>370</v>
      </c>
    </row>
    <row r="7" ht="48.75" customHeight="1" spans="1:22">
      <c r="A7" s="5"/>
      <c r="B7" s="7" t="s">
        <v>371</v>
      </c>
      <c r="C7" s="7" t="s">
        <v>372</v>
      </c>
      <c r="D7" s="7" t="s">
        <v>373</v>
      </c>
      <c r="E7" s="6" t="s">
        <v>374</v>
      </c>
      <c r="F7" s="7" t="s">
        <v>375</v>
      </c>
      <c r="G7" s="7" t="s">
        <v>376</v>
      </c>
      <c r="H7" s="7" t="s">
        <v>377</v>
      </c>
      <c r="I7" s="7" t="s">
        <v>378</v>
      </c>
      <c r="J7" s="7" t="s">
        <v>379</v>
      </c>
      <c r="K7" s="7" t="s">
        <v>380</v>
      </c>
      <c r="L7" s="7" t="s">
        <v>381</v>
      </c>
      <c r="M7" s="7" t="s">
        <v>382</v>
      </c>
      <c r="N7" s="7" t="s">
        <v>383</v>
      </c>
      <c r="O7" s="7" t="s">
        <v>384</v>
      </c>
      <c r="P7" s="7" t="s">
        <v>385</v>
      </c>
      <c r="Q7" s="7" t="s">
        <v>386</v>
      </c>
      <c r="R7" s="7" t="s">
        <v>387</v>
      </c>
      <c r="S7" s="7" t="s">
        <v>388</v>
      </c>
      <c r="T7" s="7" t="s">
        <v>389</v>
      </c>
      <c r="U7" s="7" t="s">
        <v>390</v>
      </c>
      <c r="V7" s="21" t="s">
        <v>391</v>
      </c>
    </row>
    <row r="8" ht="136.5" customHeight="1" spans="1:22">
      <c r="A8" s="12" t="s">
        <v>392</v>
      </c>
      <c r="B8" s="13">
        <f>C8+D8</f>
        <v>6131.59</v>
      </c>
      <c r="C8" s="13">
        <v>3992</v>
      </c>
      <c r="D8" s="13">
        <v>2139.59</v>
      </c>
      <c r="E8" s="13">
        <f>F8+L8+M8</f>
        <v>5420</v>
      </c>
      <c r="F8" s="13">
        <f>H8+J8</f>
        <v>5345</v>
      </c>
      <c r="G8" s="14">
        <f>F8/B8</f>
        <v>0.871715166865364</v>
      </c>
      <c r="H8" s="13">
        <v>3579</v>
      </c>
      <c r="I8" s="14">
        <f>H8/C8</f>
        <v>0.896543086172345</v>
      </c>
      <c r="J8" s="13">
        <v>1766</v>
      </c>
      <c r="K8" s="14">
        <f>J8/D8</f>
        <v>0.825391780668259</v>
      </c>
      <c r="L8" s="13">
        <v>75</v>
      </c>
      <c r="M8" s="13"/>
      <c r="N8" s="13">
        <v>3532.58</v>
      </c>
      <c r="O8" s="14">
        <f>N8/E8</f>
        <v>0.651767527675277</v>
      </c>
      <c r="P8" s="13">
        <v>1679.52</v>
      </c>
      <c r="Q8" s="14">
        <f>P8/E8</f>
        <v>0.309874538745387</v>
      </c>
      <c r="R8" s="13">
        <v>207.9</v>
      </c>
      <c r="S8" s="14">
        <f>R8/E8</f>
        <v>0.0383579335793358</v>
      </c>
      <c r="T8" s="13">
        <v>284</v>
      </c>
      <c r="U8" s="14">
        <f>T8/E8</f>
        <v>0.0523985239852399</v>
      </c>
      <c r="V8" s="22" t="s">
        <v>393</v>
      </c>
    </row>
  </sheetData>
  <mergeCells count="22">
    <mergeCell ref="A2:V2"/>
    <mergeCell ref="A3:E3"/>
    <mergeCell ref="T3:V3"/>
    <mergeCell ref="E4:M4"/>
    <mergeCell ref="N4:O4"/>
    <mergeCell ref="P4:Q4"/>
    <mergeCell ref="R4:S4"/>
    <mergeCell ref="E5:K5"/>
    <mergeCell ref="T6:U6"/>
    <mergeCell ref="A4:A7"/>
    <mergeCell ref="L5:L6"/>
    <mergeCell ref="M5:M6"/>
    <mergeCell ref="N5:N6"/>
    <mergeCell ref="O5:O6"/>
    <mergeCell ref="P5:P6"/>
    <mergeCell ref="Q5:Q6"/>
    <mergeCell ref="R5:R6"/>
    <mergeCell ref="S5:S6"/>
    <mergeCell ref="T4:T5"/>
    <mergeCell ref="U4:U5"/>
    <mergeCell ref="V4:V5"/>
    <mergeCell ref="B4:D5"/>
  </mergeCells>
  <pageMargins left="0.699305555555556" right="0.699305555555556" top="0.75" bottom="0.75" header="0.3" footer="0.3"/>
  <pageSetup paperSize="9" scale="71" fitToHeight="0"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附件1</vt:lpstr>
      <vt:lpstr>附件2</vt: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animal</cp:lastModifiedBy>
  <dcterms:created xsi:type="dcterms:W3CDTF">2016-07-11T03:13:00Z</dcterms:created>
  <cp:lastPrinted>2022-03-07T01:42:00Z</cp:lastPrinted>
  <dcterms:modified xsi:type="dcterms:W3CDTF">2023-04-28T03:15:53Z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KSORubyTemplateID" linkTarget="0">
    <vt:lpwstr>14</vt:lpwstr>
  </property>
  <property fmtid="{D5CDD505-2E9C-101B-9397-08002B2CF9AE}" pid="4" name="ICV">
    <vt:lpwstr>577CA70B02CD4046935DE2B022C8B0B3</vt:lpwstr>
  </property>
  <property fmtid="{D5CDD505-2E9C-101B-9397-08002B2CF9AE}" pid="5" name="KSOReadingLayout">
    <vt:bool>true</vt:bool>
  </property>
</Properties>
</file>